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https://naiopherndon.sharepoint.com/sites/KR2/Research/2020/Grimsley Development Index/"/>
    </mc:Choice>
  </mc:AlternateContent>
  <xr:revisionPtr revIDLastSave="273" documentId="8_{4186A9F6-3DB9-49AF-86C9-F11EEF5F4CDF}" xr6:coauthVersionLast="46" xr6:coauthVersionMax="46" xr10:uidLastSave="{BA3AD02D-0EC1-4460-B68B-240A59716926}"/>
  <bookViews>
    <workbookView xWindow="-108" yWindow="-108" windowWidth="23256" windowHeight="12576" xr2:uid="{00000000-000D-0000-FFFF-FFFF00000000}"/>
  </bookViews>
  <sheets>
    <sheet name="Instructions" sheetId="10" r:id="rId1"/>
    <sheet name="User Profile" sheetId="9" r:id="rId2"/>
    <sheet name="Transparency - enter inputs" sheetId="4" r:id="rId3"/>
    <sheet name="Accountability - enter inputs" sheetId="6" r:id="rId4"/>
    <sheet name="Consistency - enter inputs" sheetId="5" r:id="rId5"/>
    <sheet name="Overall scores &amp; ranks" sheetId="7" r:id="rId6"/>
    <sheet name="Comment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4" l="1"/>
  <c r="W19" i="5"/>
  <c r="S19" i="5"/>
  <c r="O19" i="5"/>
  <c r="K19" i="5"/>
  <c r="O14" i="5"/>
  <c r="G29" i="4" l="1"/>
  <c r="K29" i="4"/>
  <c r="O29" i="4"/>
  <c r="W29" i="4"/>
  <c r="S29" i="4"/>
  <c r="K14" i="5" l="1"/>
  <c r="W17" i="4" l="1"/>
  <c r="S17" i="4"/>
  <c r="O17" i="4"/>
  <c r="K17" i="4"/>
  <c r="G17" i="4"/>
  <c r="W22" i="6" l="1"/>
  <c r="S22" i="6"/>
  <c r="O22" i="6"/>
  <c r="K22" i="6"/>
  <c r="G22" i="6"/>
  <c r="W20" i="6"/>
  <c r="S20" i="6"/>
  <c r="O20" i="6"/>
  <c r="K20" i="6"/>
  <c r="G20" i="6"/>
  <c r="W18" i="6"/>
  <c r="S18" i="6"/>
  <c r="O18" i="6"/>
  <c r="K18" i="6"/>
  <c r="G18" i="6"/>
  <c r="V20" i="4" l="1"/>
  <c r="R20" i="4"/>
  <c r="J20" i="4"/>
  <c r="W19" i="4"/>
  <c r="S19" i="4"/>
  <c r="O19" i="4"/>
  <c r="K19" i="4"/>
  <c r="F20" i="4"/>
  <c r="G19" i="4"/>
  <c r="G20" i="4" s="1"/>
  <c r="W12" i="4"/>
  <c r="S12" i="4"/>
  <c r="O12" i="4"/>
  <c r="K12" i="4"/>
  <c r="G12" i="4"/>
  <c r="O11" i="4"/>
  <c r="W11" i="4"/>
  <c r="S11" i="4"/>
  <c r="K11" i="4"/>
  <c r="G11" i="4"/>
  <c r="G15" i="6" l="1"/>
  <c r="G14" i="6"/>
  <c r="G19" i="5"/>
  <c r="W23" i="4"/>
  <c r="S23" i="4"/>
  <c r="O23" i="4"/>
  <c r="K23" i="4"/>
  <c r="G23" i="4"/>
  <c r="W14" i="5"/>
  <c r="S14" i="5"/>
  <c r="G14" i="5"/>
  <c r="O15" i="5" l="1"/>
  <c r="W29" i="6" l="1"/>
  <c r="W28" i="6"/>
  <c r="W27" i="6"/>
  <c r="W26" i="6"/>
  <c r="W25" i="6"/>
  <c r="W24" i="6"/>
  <c r="S29" i="6"/>
  <c r="S28" i="6"/>
  <c r="S27" i="6"/>
  <c r="S26" i="6"/>
  <c r="S25" i="6"/>
  <c r="S24" i="6"/>
  <c r="O29" i="6"/>
  <c r="O28" i="6"/>
  <c r="O27" i="6"/>
  <c r="O26" i="6"/>
  <c r="O25" i="6"/>
  <c r="O24" i="6"/>
  <c r="K29" i="6"/>
  <c r="K28" i="6"/>
  <c r="K27" i="6"/>
  <c r="K26" i="6"/>
  <c r="K25" i="6"/>
  <c r="K24" i="6"/>
  <c r="W11" i="6"/>
  <c r="S11" i="6"/>
  <c r="O11" i="6"/>
  <c r="K11" i="6"/>
  <c r="W15" i="6"/>
  <c r="S15" i="6"/>
  <c r="O15" i="6"/>
  <c r="K15" i="6"/>
  <c r="G11" i="6"/>
  <c r="G28" i="6"/>
  <c r="G27" i="6"/>
  <c r="G24" i="6"/>
  <c r="B13" i="7" l="1"/>
  <c r="B12" i="7"/>
  <c r="W34" i="6"/>
  <c r="S34" i="6"/>
  <c r="W33" i="6"/>
  <c r="S33" i="6"/>
  <c r="W31" i="6"/>
  <c r="S31" i="6"/>
  <c r="W30" i="6"/>
  <c r="S30" i="6"/>
  <c r="W21" i="6"/>
  <c r="S21" i="6"/>
  <c r="W19" i="6"/>
  <c r="S19" i="6"/>
  <c r="W17" i="6"/>
  <c r="S17" i="6"/>
  <c r="W14" i="6"/>
  <c r="S14" i="6"/>
  <c r="W13" i="6"/>
  <c r="S13" i="6"/>
  <c r="W10" i="6"/>
  <c r="S10" i="6"/>
  <c r="V7" i="6"/>
  <c r="X8" i="6" s="1"/>
  <c r="R7" i="6"/>
  <c r="T8" i="6" s="1"/>
  <c r="O34" i="6"/>
  <c r="O33" i="6"/>
  <c r="O31" i="6"/>
  <c r="O30" i="6"/>
  <c r="O21" i="6"/>
  <c r="O19" i="6"/>
  <c r="O17" i="6"/>
  <c r="O14" i="6"/>
  <c r="O13" i="6"/>
  <c r="O10" i="6"/>
  <c r="K34" i="6"/>
  <c r="K33" i="6"/>
  <c r="K31" i="6"/>
  <c r="K30" i="6"/>
  <c r="K21" i="6"/>
  <c r="K19" i="6"/>
  <c r="K17" i="6"/>
  <c r="K14" i="6"/>
  <c r="K13" i="6"/>
  <c r="K10" i="6"/>
  <c r="G34" i="6"/>
  <c r="G33" i="6"/>
  <c r="G21" i="6"/>
  <c r="G13" i="6"/>
  <c r="G10" i="6"/>
  <c r="G29" i="6"/>
  <c r="G26" i="6"/>
  <c r="G25" i="6"/>
  <c r="S36" i="6" l="1"/>
  <c r="E12" i="7" s="1"/>
  <c r="W36" i="6"/>
  <c r="E13" i="7" s="1"/>
  <c r="G19" i="6"/>
  <c r="G17" i="6"/>
  <c r="V7" i="5"/>
  <c r="X8" i="5" s="1"/>
  <c r="R7" i="5"/>
  <c r="T8" i="5" s="1"/>
  <c r="S27" i="5"/>
  <c r="W27" i="5"/>
  <c r="S26" i="5"/>
  <c r="W26" i="5"/>
  <c r="S25" i="5"/>
  <c r="W25" i="5"/>
  <c r="S23" i="5"/>
  <c r="W23" i="5"/>
  <c r="S22" i="5"/>
  <c r="W22" i="5"/>
  <c r="S20" i="5"/>
  <c r="W20" i="5"/>
  <c r="S18" i="5"/>
  <c r="W18" i="5"/>
  <c r="S16" i="5"/>
  <c r="W16" i="5"/>
  <c r="S15" i="5"/>
  <c r="W15" i="5"/>
  <c r="S13" i="5"/>
  <c r="W13" i="5"/>
  <c r="S11" i="5"/>
  <c r="W11" i="5"/>
  <c r="S10" i="5"/>
  <c r="W10" i="5"/>
  <c r="O27" i="5"/>
  <c r="O26" i="5"/>
  <c r="O25" i="5"/>
  <c r="O23" i="5"/>
  <c r="O22" i="5"/>
  <c r="O20" i="5"/>
  <c r="O18" i="5"/>
  <c r="O16" i="5"/>
  <c r="O13" i="5"/>
  <c r="O11" i="5"/>
  <c r="O10" i="5"/>
  <c r="K27" i="5"/>
  <c r="K26" i="5"/>
  <c r="K25" i="5"/>
  <c r="K23" i="5"/>
  <c r="K22" i="5"/>
  <c r="K20" i="5"/>
  <c r="K18" i="5"/>
  <c r="K16" i="5"/>
  <c r="K15" i="5"/>
  <c r="K13" i="5"/>
  <c r="K11" i="5"/>
  <c r="K10" i="5"/>
  <c r="G15" i="5"/>
  <c r="G22" i="5"/>
  <c r="G23" i="5"/>
  <c r="G16" i="5"/>
  <c r="G20" i="5"/>
  <c r="G18" i="5"/>
  <c r="G13" i="5"/>
  <c r="G11" i="5"/>
  <c r="G10" i="5"/>
  <c r="G27" i="5"/>
  <c r="G25" i="5"/>
  <c r="G26" i="5"/>
  <c r="S29" i="5" l="1"/>
  <c r="G12" i="7" s="1"/>
  <c r="W29" i="5"/>
  <c r="G13" i="7" s="1"/>
  <c r="W30" i="4"/>
  <c r="W28" i="4"/>
  <c r="W27" i="4"/>
  <c r="W26" i="4"/>
  <c r="W24" i="4"/>
  <c r="W22" i="4"/>
  <c r="W20" i="4"/>
  <c r="W16" i="4"/>
  <c r="W14" i="4"/>
  <c r="W13" i="4"/>
  <c r="W10" i="4"/>
  <c r="S30" i="4"/>
  <c r="S28" i="4"/>
  <c r="S27" i="4"/>
  <c r="S26" i="4"/>
  <c r="S24" i="4"/>
  <c r="S22" i="4"/>
  <c r="S20" i="4"/>
  <c r="S16" i="4"/>
  <c r="S14" i="4"/>
  <c r="S13" i="4"/>
  <c r="S10" i="4"/>
  <c r="O30" i="4"/>
  <c r="O28" i="4"/>
  <c r="O27" i="4"/>
  <c r="O26" i="4"/>
  <c r="O24" i="4"/>
  <c r="O22" i="4"/>
  <c r="O20" i="4"/>
  <c r="O16" i="4"/>
  <c r="O14" i="4"/>
  <c r="O13" i="4"/>
  <c r="O10" i="4"/>
  <c r="K30" i="4"/>
  <c r="K28" i="4"/>
  <c r="K27" i="4"/>
  <c r="K26" i="4"/>
  <c r="K24" i="4"/>
  <c r="K22" i="4"/>
  <c r="K20" i="4"/>
  <c r="K16" i="4"/>
  <c r="K14" i="4"/>
  <c r="K13" i="4"/>
  <c r="K10" i="4"/>
  <c r="G30" i="4"/>
  <c r="G28" i="4"/>
  <c r="G27" i="4"/>
  <c r="G26" i="4"/>
  <c r="G24" i="4"/>
  <c r="G22" i="4"/>
  <c r="G16" i="4"/>
  <c r="G14" i="4"/>
  <c r="G13" i="4"/>
  <c r="T8" i="4"/>
  <c r="L8" i="4"/>
  <c r="X8" i="4"/>
  <c r="P8" i="4"/>
  <c r="H8" i="4"/>
  <c r="S32" i="4" l="1"/>
  <c r="C12" i="7" s="1"/>
  <c r="I12" i="7" s="1"/>
  <c r="W32" i="4"/>
  <c r="C13" i="7" s="1"/>
  <c r="I13" i="7" s="1"/>
  <c r="G31" i="6" l="1"/>
  <c r="G30" i="6"/>
  <c r="G36" i="6" l="1"/>
  <c r="O32" i="4" l="1"/>
  <c r="G29" i="5" l="1"/>
  <c r="O29" i="5"/>
  <c r="K29" i="5"/>
  <c r="G32" i="4" l="1"/>
  <c r="K32" i="4"/>
  <c r="B11" i="7"/>
  <c r="B10" i="7"/>
  <c r="B9" i="7"/>
  <c r="N7" i="6"/>
  <c r="P8" i="6" s="1"/>
  <c r="J7" i="6"/>
  <c r="L8" i="6" s="1"/>
  <c r="F7" i="6"/>
  <c r="H8" i="6" s="1"/>
  <c r="N7" i="5"/>
  <c r="P8" i="5" s="1"/>
  <c r="J7" i="5"/>
  <c r="L8" i="5" s="1"/>
  <c r="F7" i="5"/>
  <c r="H8" i="5" s="1"/>
  <c r="O36" i="6" l="1"/>
  <c r="E11" i="7" s="1"/>
  <c r="K36" i="6"/>
  <c r="E10" i="7" s="1"/>
  <c r="E9" i="7"/>
  <c r="G11" i="7" l="1"/>
  <c r="G10" i="7"/>
  <c r="G9" i="7"/>
  <c r="C11" i="7"/>
  <c r="C10" i="7"/>
  <c r="I11" i="7" l="1"/>
  <c r="I10" i="7"/>
  <c r="C9" i="7"/>
  <c r="I9" i="7" s="1"/>
  <c r="J11" i="7" l="1"/>
  <c r="J10" i="7"/>
  <c r="J13" i="7"/>
  <c r="J12" i="7"/>
  <c r="J9" i="7"/>
</calcChain>
</file>

<file path=xl/sharedStrings.xml><?xml version="1.0" encoding="utf-8"?>
<sst xmlns="http://schemas.openxmlformats.org/spreadsheetml/2006/main" count="229" uniqueCount="122">
  <si>
    <t>Name:</t>
  </si>
  <si>
    <t>When did you last interface with the jurisdiction?</t>
  </si>
  <si>
    <t>PILLAR 1: TRANSPARENCY - data input page</t>
  </si>
  <si>
    <t>Instructions:</t>
  </si>
  <si>
    <t>• Please enter responses by clicking on the colored cells and then selecting an answer
   from the drop down menu in the lower right-hand corner (look for the white box 
   with the caret in it).
• The answers to some questions determine whether subsequent questions should be
    answered; please follow the prompts in italics for guidance.
• Please enter any clarifying comments in the input cells of the comments column.</t>
  </si>
  <si>
    <t>Scroll right for additional jurisdictions (5 provided) &gt;&gt;</t>
  </si>
  <si>
    <t>Metrics</t>
  </si>
  <si>
    <t>Enter Jurisdiction Name #1</t>
  </si>
  <si>
    <t>Comments Column for</t>
  </si>
  <si>
    <t>Enter Jurisdiction Name #2</t>
  </si>
  <si>
    <t>Enter Jurisdiction Name #3</t>
  </si>
  <si>
    <t>Enter Jurisdiction Name #4</t>
  </si>
  <si>
    <t>Enter Jurisdiction Name #5</t>
  </si>
  <si>
    <t>(1.)</t>
  </si>
  <si>
    <t>Available project fee estimator:</t>
  </si>
  <si>
    <t>a.</t>
  </si>
  <si>
    <r>
      <t xml:space="preserve">An online fee calculator exists that is accurate and includes most building &amp; permitting costs/fees (choose Yes or No) - 10 pts
</t>
    </r>
    <r>
      <rPr>
        <i/>
        <sz val="12"/>
        <color theme="1"/>
        <rFont val="Times New Roman"/>
        <family val="1"/>
      </rPr>
      <t xml:space="preserve">  </t>
    </r>
    <r>
      <rPr>
        <i/>
        <sz val="12"/>
        <color theme="1" tint="0.499984740745262"/>
        <rFont val="Times New Roman"/>
        <family val="1"/>
      </rPr>
      <t xml:space="preserve">   - if Yes, skip b and c; continue to d
     - if No or Unknown, continue to b below</t>
    </r>
  </si>
  <si>
    <t>b.</t>
  </si>
  <si>
    <t>An online fee calculator exists but only includes a limited range of building and permitting costs (choose Yes or No) - 5 pts
     - if Yes, skip c and continue to d
     - if No or Unknown, continue to c below</t>
  </si>
  <si>
    <t>c.</t>
  </si>
  <si>
    <t>There is an online fee schedule but no calculator and the user must complete calculations manually (choose Yes or No) - 2 pts</t>
  </si>
  <si>
    <t>d.</t>
  </si>
  <si>
    <t>All published fees (whether in a calculator, on a schedule, or published in any other form) are current and accurately reflect costs the developer can expect to pay (choose Yes or No) - 5 pts</t>
  </si>
  <si>
    <t>e.</t>
  </si>
  <si>
    <t>Fees are commensurate with the costs of servicing the application; i.e., not a tax or percentage of project costs (choose Yes or No) - 15 pts</t>
  </si>
  <si>
    <t>(2.)</t>
  </si>
  <si>
    <t>The review process:</t>
  </si>
  <si>
    <r>
      <t>The review process</t>
    </r>
    <r>
      <rPr>
        <i/>
        <sz val="12"/>
        <color theme="1"/>
        <rFont val="Times New Roman"/>
        <family val="1"/>
      </rPr>
      <t xml:space="preserve"> </t>
    </r>
    <r>
      <rPr>
        <sz val="12"/>
        <color theme="1"/>
        <rFont val="Times New Roman"/>
        <family val="1"/>
      </rPr>
      <t xml:space="preserve">is outlined on a department web site
(choose Yes or No) - 5 pts
</t>
    </r>
    <r>
      <rPr>
        <i/>
        <sz val="12"/>
        <color theme="1"/>
        <rFont val="Times New Roman"/>
        <family val="1"/>
      </rPr>
      <t xml:space="preserve">    </t>
    </r>
    <r>
      <rPr>
        <i/>
        <sz val="12"/>
        <color theme="1" tint="0.499984740745262"/>
        <rFont val="Times New Roman"/>
        <family val="1"/>
      </rPr>
      <t xml:space="preserve"> - if Yes, enter a response to b
     - if No or Unknown, skip b and continue to #3 below</t>
    </r>
  </si>
  <si>
    <t xml:space="preserve">The outline is clear and contains details/specifics about timelines, concurrency, etc. (choose Yes, Some detail, or No) - 10 pts </t>
  </si>
  <si>
    <t>(3.)</t>
  </si>
  <si>
    <t>Coordination of reviews:</t>
  </si>
  <si>
    <t>The review process includes a coordinated and concurrent review by different levels and different divisions/departments including both state and local reviews (choose Yes, Implied concurrent, Concurrent but not coordinated, or No) - 15 pts
     - regardless of answer, skip b and continue to #4 below</t>
  </si>
  <si>
    <t>The review process is sequential with different levels, divisions, and departments conducting their own reviews independently 
(no entry required) - 0 pts</t>
  </si>
  <si>
    <t>(4.)</t>
  </si>
  <si>
    <t>Initial deficiency/completeness review of applications:</t>
  </si>
  <si>
    <r>
      <t xml:space="preserve">The review process includes an initial review of applications for deficiency/completeness (choose Yes or No) - 10 pts
   </t>
    </r>
    <r>
      <rPr>
        <i/>
        <sz val="12"/>
        <color theme="1" tint="0.499984740745262"/>
        <rFont val="Times New Roman"/>
        <family val="1"/>
      </rPr>
      <t xml:space="preserve"> -  if Yes, enter a response to b and c
    -  if No or Unknown, skip b and continue to c</t>
    </r>
  </si>
  <si>
    <r>
      <t xml:space="preserve">The deficiency/completeness of application review is required to be completed within______ business days
(Select the choice with the longest outside date permissible: 5 days;  10-15 days;  &gt;15 days;  No required timeframe, Unknown) - up to 10 pts
</t>
    </r>
    <r>
      <rPr>
        <i/>
        <sz val="12"/>
        <color theme="1" tint="0.499984740745262"/>
        <rFont val="Times New Roman"/>
        <family val="1"/>
      </rPr>
      <t xml:space="preserve">    -  you cannot enter a specific number of days; use the "comments"
       column for any clarifications</t>
    </r>
  </si>
  <si>
    <t xml:space="preserve">The time to review minor resubmissions/deficiency cure submissions is shorter than original review period (choose Yes or No) - 10 pts </t>
  </si>
  <si>
    <t>(5.)</t>
  </si>
  <si>
    <t>Online services:</t>
  </si>
  <si>
    <t>Online site plan submissions are accepted 
 (choose Yes or No) - 5 pts</t>
  </si>
  <si>
    <t>Online building plan submissions are accepted
 (choose Yes or No) - 5 pts</t>
  </si>
  <si>
    <r>
      <t xml:space="preserve">Online permit tracking exists (choose Yes or No) - 5 pts
    </t>
    </r>
    <r>
      <rPr>
        <i/>
        <sz val="12"/>
        <color theme="1" tint="0.499984740745262"/>
        <rFont val="Times New Roman"/>
        <family val="1"/>
      </rPr>
      <t xml:space="preserve"> - if Yes, enter a response to d and e
     - if No or Unknown, skip d and continue to e</t>
    </r>
  </si>
  <si>
    <t>`</t>
  </si>
  <si>
    <t>Online permit tracking includes details/specifics about the permit/review by various parties at all stages 
(choices: Detailed tracking;  Limited detail;  No detail) - up to 10 pts</t>
  </si>
  <si>
    <t>Inspections can be scheduled online
(choose Yes or No) - 5 pts</t>
  </si>
  <si>
    <t>Total Points Earned:</t>
  </si>
  <si>
    <t>(max. points possible: 120)</t>
  </si>
  <si>
    <t>PILLAR 2: ACCOUNTABILITY - data input page</t>
  </si>
  <si>
    <t>Developer recourses:</t>
  </si>
  <si>
    <r>
      <t xml:space="preserve">Recourses are available to developers if the jurisdiction misses a deadline
 (choose Yes, No, or Unknown) - 10 pts
</t>
    </r>
    <r>
      <rPr>
        <i/>
        <sz val="12"/>
        <color theme="1" tint="0.499984740745262"/>
        <rFont val="Times New Roman"/>
        <family val="1"/>
      </rPr>
      <t xml:space="preserve">     - if Yes, enter a response to b
     - if No or Unknown, skip b and continue to #2 below</t>
    </r>
  </si>
  <si>
    <t>The available recourses are adequate (choose Yes, Sometimes, or No) - 10 pts</t>
  </si>
  <si>
    <t>Appeals process:</t>
  </si>
  <si>
    <r>
      <t xml:space="preserve">An appeals process is defined for denials (choose Yes or No) - 5 pts
  </t>
    </r>
    <r>
      <rPr>
        <i/>
        <sz val="12"/>
        <color theme="1" tint="0.499984740745262"/>
        <rFont val="Times New Roman"/>
        <family val="1"/>
      </rPr>
      <t xml:space="preserve">  - if Yes, enter a response to b and c
     - if No or Unknown, skip b and c and continue to #3 below</t>
    </r>
  </si>
  <si>
    <t>The appeals process is clearly defined (choose Yes, Sometimes, No) - 10 pts</t>
  </si>
  <si>
    <t>The appeals process is not unduly burdensome or lengthy (choose Yes or No)
 - 5 pts</t>
  </si>
  <si>
    <t>Expedited review and third-party inspections:</t>
  </si>
  <si>
    <r>
      <t xml:space="preserve">The developer/applicant has the option to elect an expedited review 
(choose Yes or No) - 10 pts
     </t>
    </r>
    <r>
      <rPr>
        <i/>
        <sz val="12"/>
        <color theme="1" tint="0.499984740745262"/>
        <rFont val="Times New Roman"/>
        <family val="1"/>
      </rPr>
      <t>- if Yes, enter a response to b
     - if No or Unknown, skip b and continue to c below</t>
    </r>
  </si>
  <si>
    <r>
      <t xml:space="preserve">Expedited review is available for </t>
    </r>
    <r>
      <rPr>
        <u/>
        <sz val="12"/>
        <color theme="1"/>
        <rFont val="Times New Roman"/>
        <family val="1"/>
      </rPr>
      <t>all</t>
    </r>
    <r>
      <rPr>
        <sz val="12"/>
        <color theme="1"/>
        <rFont val="Times New Roman"/>
        <family val="1"/>
      </rPr>
      <t xml:space="preserve"> common project types (office, mixed use, retail, multifamily, housing, industrial, etc.)  (choose Yes or No) - 5 pts</t>
    </r>
  </si>
  <si>
    <r>
      <t xml:space="preserve">The developer/applicant has the option to elect peer review/third-party design review
(choose Yes or No) - 10 pts
  </t>
    </r>
    <r>
      <rPr>
        <i/>
        <sz val="12"/>
        <color theme="1" tint="0.499984740745262"/>
        <rFont val="Times New Roman"/>
        <family val="1"/>
      </rPr>
      <t xml:space="preserve">   - if Yes, enter a response to d
     - if No or Unknown, skip d and continue to e below</t>
    </r>
  </si>
  <si>
    <r>
      <t xml:space="preserve">The option to elect peer review/third-party design review is available for </t>
    </r>
    <r>
      <rPr>
        <u/>
        <sz val="12"/>
        <color theme="1"/>
        <rFont val="Times New Roman"/>
        <family val="1"/>
      </rPr>
      <t xml:space="preserve">all </t>
    </r>
    <r>
      <rPr>
        <sz val="12"/>
        <color theme="1"/>
        <rFont val="Times New Roman"/>
        <family val="1"/>
      </rPr>
      <t>common project types (office, mixed use, retail, multifamily, housing, industrial, etc) 
(Choose Yes or No) - 5 pts</t>
    </r>
  </si>
  <si>
    <r>
      <t xml:space="preserve">The developer/applicant has the option to elect a third-party inspection
(choose Yes or No) - 5 pts
</t>
    </r>
    <r>
      <rPr>
        <sz val="12"/>
        <color theme="1" tint="0.499984740745262"/>
        <rFont val="Times New Roman"/>
        <family val="1"/>
      </rPr>
      <t xml:space="preserve">  </t>
    </r>
    <r>
      <rPr>
        <i/>
        <sz val="12"/>
        <color theme="1" tint="0.499984740745262"/>
        <rFont val="Times New Roman"/>
        <family val="1"/>
      </rPr>
      <t xml:space="preserve">   - if Yes, enter a response to f
     - if No or Unknown, skip f and continue to #4 below</t>
    </r>
  </si>
  <si>
    <t>f.</t>
  </si>
  <si>
    <r>
      <t xml:space="preserve">The option to elect third-party inspection is available for </t>
    </r>
    <r>
      <rPr>
        <u/>
        <sz val="12"/>
        <color theme="1"/>
        <rFont val="Times New Roman"/>
        <family val="1"/>
      </rPr>
      <t>all</t>
    </r>
    <r>
      <rPr>
        <sz val="12"/>
        <color theme="1"/>
        <rFont val="Times New Roman"/>
        <family val="1"/>
      </rPr>
      <t xml:space="preserve"> common project types (office, mixed use, retail, multifamily, housing, industrial, etc) 
(choose Yes or No) - 5 pts</t>
    </r>
  </si>
  <si>
    <r>
      <t xml:space="preserve">The department ensures adequate staffing to handle review/inspection obligations:
</t>
    </r>
    <r>
      <rPr>
        <i/>
        <sz val="12"/>
        <color theme="1" tint="0.499984740745262"/>
        <rFont val="Times New Roman"/>
        <family val="1"/>
      </rPr>
      <t>(Note: this section awards points if the information is available. It is not based on specific answers.  If the number is published, please include it in the comments box.)</t>
    </r>
  </si>
  <si>
    <t xml:space="preserve">Total number of building permits processed annually, both approved and denied
(choices: Number is published or Not available online)  - 4 pts </t>
  </si>
  <si>
    <t>Total number of building permits approved/issued annually
(choices: Number is published or Not available online) - 2 pts</t>
  </si>
  <si>
    <t>Number of review staff in the department 
(choices: Number is published or Not available online) - 2 pts</t>
  </si>
  <si>
    <t>Total number of building inspections completed annually 
(choices: Number is published or Not available online) - 1 pt</t>
  </si>
  <si>
    <t>Total number of site inspections completed annually 
(choices: Number is published or Not available online) - 1 pt</t>
  </si>
  <si>
    <t>g.</t>
  </si>
  <si>
    <t>h.</t>
  </si>
  <si>
    <t>Ratio of staff to avg. annual permits reviewed can be calculated - 4 pts</t>
  </si>
  <si>
    <t>i.</t>
  </si>
  <si>
    <t>Ratio of staff to avg. annual inspections completed can be calculated - 4 pts</t>
  </si>
  <si>
    <t>Performance data are published on the department website:</t>
  </si>
  <si>
    <t>Aggregate review data are published on the department website showing “time to target” goals for approvals and inspections (choose Yes, Some Measures, or  No)
- 10 pts</t>
  </si>
  <si>
    <t>PILLAR 3: CONSISTENCY - data input page</t>
  </si>
  <si>
    <t>Code and ordinance updates:</t>
  </si>
  <si>
    <r>
      <t xml:space="preserve">Building code adoption current as of_____
(choices:  &lt; 2 years;  2-5 years;  &gt; 5 yrs;  Unknown) - up to 10 pts
</t>
    </r>
    <r>
      <rPr>
        <i/>
        <sz val="12"/>
        <color theme="1" tint="0.499984740745262"/>
        <rFont val="Times New Roman"/>
        <family val="1"/>
      </rPr>
      <t xml:space="preserve">     - you cannot enter a specific year; use the "comments" column
       for any clarifications</t>
    </r>
  </si>
  <si>
    <r>
      <t xml:space="preserve">Zoning ordinance adoption current as of_____
(choices:  &lt; 2 yrs;  2-5 years;  &gt; 5 yrs;  Unknown) - up to 10 pts
   </t>
    </r>
    <r>
      <rPr>
        <i/>
        <sz val="12"/>
        <color theme="1" tint="0.499984740745262"/>
        <rFont val="Times New Roman"/>
        <family val="1"/>
      </rPr>
      <t xml:space="preserve">  - you cannot enter a specific year; use the "comments" column
       for any clarifications</t>
    </r>
  </si>
  <si>
    <t>Time frames for the complete review and approval processes:</t>
  </si>
  <si>
    <r>
      <t xml:space="preserve">There is a published time frame for </t>
    </r>
    <r>
      <rPr>
        <u/>
        <sz val="12"/>
        <color theme="1"/>
        <rFont val="Times New Roman"/>
        <family val="1"/>
      </rPr>
      <t>each step</t>
    </r>
    <r>
      <rPr>
        <sz val="12"/>
        <color theme="1"/>
        <rFont val="Times New Roman"/>
        <family val="1"/>
      </rPr>
      <t xml:space="preserve"> of the review process by all divisions involved (choose Yes or No) - 10 pts
    </t>
    </r>
    <r>
      <rPr>
        <i/>
        <sz val="12"/>
        <color theme="1" tint="0.499984740745262"/>
        <rFont val="Times New Roman"/>
        <family val="1"/>
      </rPr>
      <t xml:space="preserve"> - if Yes, skip b and enter a response to c
     - if No or Unknown, enter a response to b</t>
    </r>
  </si>
  <si>
    <r>
      <t xml:space="preserve">There are published time frames for </t>
    </r>
    <r>
      <rPr>
        <u/>
        <sz val="12"/>
        <color theme="1"/>
        <rFont val="Times New Roman"/>
        <family val="1"/>
      </rPr>
      <t>some steps</t>
    </r>
    <r>
      <rPr>
        <sz val="12"/>
        <color theme="1"/>
        <rFont val="Times New Roman"/>
        <family val="1"/>
      </rPr>
      <t xml:space="preserve"> of the review process
(choose Yes or No) - 5 pts</t>
    </r>
  </si>
  <si>
    <r>
      <t xml:space="preserve">The total amount of time needed to get a building approval is_______
( &lt; 30 days;  30-90 days;  &gt; 90 days;  Unknown) - up to 10 pts
</t>
    </r>
    <r>
      <rPr>
        <i/>
        <sz val="12"/>
        <color theme="1" tint="0.499984740745262"/>
        <rFont val="Times New Roman"/>
        <family val="1"/>
      </rPr>
      <t xml:space="preserve">     -  you cannot enter a specific number of days; use the "comments" column
       for any clarifications</t>
    </r>
  </si>
  <si>
    <r>
      <t xml:space="preserve">Average time to schedule an inspection is_____
(choose: &lt; 15 days;  15-30 days;  &gt; 30 days;  Unknown) - up to 10 pts
</t>
    </r>
    <r>
      <rPr>
        <i/>
        <sz val="12"/>
        <color theme="1" tint="0.499984740745262"/>
        <rFont val="Times New Roman"/>
        <family val="1"/>
      </rPr>
      <t xml:space="preserve">    -  you cannot enter a specific number of days; use the "comments" column
       for any clarifications</t>
    </r>
  </si>
  <si>
    <t>Feedback is consistent across different levels/departments:</t>
  </si>
  <si>
    <t>A case manager is assigned to each building permit application 
(choose Yes or No) - 10 pts</t>
  </si>
  <si>
    <t>The approval process includes a cross-cutting method to ensure that feedback/reviews from separate departments are coordinated
(choose Yes, Implied Yes, or No) - 10 pts</t>
  </si>
  <si>
    <t>The first complete round of review determines the full set of required changes and subsequent review/feedback does not introduce new requirements unrelated to the originally required changes (choose Yes or No) - 10 pts</t>
  </si>
  <si>
    <t>Approvals for project phases</t>
  </si>
  <si>
    <r>
      <t xml:space="preserve">Separate approvals are available for different project phases (e.g., site vs. vertical) for </t>
    </r>
    <r>
      <rPr>
        <u/>
        <sz val="12"/>
        <color theme="1"/>
        <rFont val="Times New Roman"/>
        <family val="1"/>
      </rPr>
      <t>all</t>
    </r>
    <r>
      <rPr>
        <sz val="12"/>
        <color theme="1"/>
        <rFont val="Times New Roman"/>
        <family val="1"/>
      </rPr>
      <t xml:space="preserve"> projects (choose Yes or No) - 10 pts
</t>
    </r>
    <r>
      <rPr>
        <i/>
        <sz val="12"/>
        <color theme="1" tint="0.499984740745262"/>
        <rFont val="Times New Roman"/>
        <family val="1"/>
      </rPr>
      <t xml:space="preserve">     - if Yes, skip b and continue to #5 below
     - if No or Unknown, enter a response to b</t>
    </r>
  </si>
  <si>
    <r>
      <t xml:space="preserve">Separate approvals are available for different project phases (site vs. vertical) for </t>
    </r>
    <r>
      <rPr>
        <u/>
        <sz val="12"/>
        <color theme="1"/>
        <rFont val="Times New Roman"/>
        <family val="1"/>
      </rPr>
      <t>some</t>
    </r>
    <r>
      <rPr>
        <sz val="12"/>
        <color theme="1"/>
        <rFont val="Times New Roman"/>
        <family val="1"/>
      </rPr>
      <t xml:space="preserve"> projects (choose Yes or No) - up to 5 pts
</t>
    </r>
  </si>
  <si>
    <t>Consisistency in staff-based results:</t>
  </si>
  <si>
    <t>Staff are sufficiently trained so that any staff member can competently handle complex projects
(choices: Always;  Sometimes;  Rarely;  Unknown) - up to 10 pts</t>
  </si>
  <si>
    <r>
      <t xml:space="preserve">Average tenure of the review staff
(choices:  &gt; 5 years;  3-5 years;  &lt; 1 years;  Unknown) - up to 10 pts
</t>
    </r>
    <r>
      <rPr>
        <i/>
        <sz val="12"/>
        <color theme="1" tint="0.499984740745262"/>
        <rFont val="Times New Roman"/>
        <family val="1"/>
      </rPr>
      <t xml:space="preserve">    -  you cannot enter a specific year; use the "comments" column
       for any clarifications</t>
    </r>
  </si>
  <si>
    <t>Staff is required to attend annual training or refresher classes
(choices: Yes, No, or Unknown) - 10 pts</t>
  </si>
  <si>
    <t>Please provide any additional comments on relevant factors that may not have been included on the data entry tabs.</t>
  </si>
  <si>
    <t xml:space="preserve">Other comments / other relevant factors:
</t>
  </si>
  <si>
    <t xml:space="preserve">Development Approvals Index </t>
  </si>
  <si>
    <t>Weighted Results</t>
  </si>
  <si>
    <t>Pillar 1</t>
  </si>
  <si>
    <t>Pillar 2</t>
  </si>
  <si>
    <t>Pillar 3</t>
  </si>
  <si>
    <t>Transparency</t>
  </si>
  <si>
    <t>Accountability</t>
  </si>
  <si>
    <t>Consistency</t>
  </si>
  <si>
    <t>Weighted Overall Score</t>
  </si>
  <si>
    <t>Rank</t>
  </si>
  <si>
    <t>raw point score</t>
  </si>
  <si>
    <t>Assigned weights for ranking:</t>
  </si>
  <si>
    <t>weight:</t>
  </si>
  <si>
    <t>(rounded)</t>
  </si>
  <si>
    <t>Strengths of the approvals process in selected jurisdiction(s) include:</t>
  </si>
  <si>
    <t>Weaknesses of the approvals process in selected jurisdiction(s) include:</t>
  </si>
  <si>
    <r>
      <t xml:space="preserve">Total number of inspectors in the department 
(choices: Number is published or Not available online) - 2 pts
</t>
    </r>
    <r>
      <rPr>
        <i/>
        <sz val="12"/>
        <color theme="1" tint="0.499984740745262"/>
        <rFont val="Times New Roman"/>
        <family val="1"/>
      </rPr>
      <t xml:space="preserve">     - regardless of answer, continue to #5 below; the answers to h. and i. are
       calculated automatically based on your previous responses</t>
    </r>
  </si>
  <si>
    <t>Data is published on the department website providing measures that show the jurisdiction's performance in processing approvals/inspections.
(choose Yes or No) - 10 pts</t>
  </si>
  <si>
    <r>
      <rPr>
        <b/>
        <sz val="12"/>
        <color theme="1"/>
        <rFont val="Times New Roman"/>
        <family val="1"/>
      </rPr>
      <t>Profession:</t>
    </r>
    <r>
      <rPr>
        <sz val="12"/>
        <color theme="1"/>
        <rFont val="Times New Roman"/>
        <family val="1"/>
      </rPr>
      <t xml:space="preserve">
(e.g. developer, engineer, etc.)</t>
    </r>
  </si>
  <si>
    <r>
      <rPr>
        <b/>
        <sz val="12"/>
        <color theme="1"/>
        <rFont val="Times New Roman"/>
        <family val="1"/>
      </rPr>
      <t>Primary Property Type</t>
    </r>
    <r>
      <rPr>
        <sz val="12"/>
        <color theme="1"/>
        <rFont val="Times New Roman"/>
        <family val="1"/>
      </rPr>
      <t xml:space="preserve">
(e.g. office, retail, etc.)</t>
    </r>
  </si>
  <si>
    <r>
      <t xml:space="preserve">* Note that the input questions on the following 3 tabs refer to building plans and inspections only; they do not consider zoning applications or site plan submissions </t>
    </r>
    <r>
      <rPr>
        <i/>
        <sz val="12"/>
        <color theme="1"/>
        <rFont val="Times New Roman"/>
        <family val="1"/>
      </rPr>
      <t>unless specifically mentioned in the question.</t>
    </r>
  </si>
  <si>
    <r>
      <t xml:space="preserve">NAIOP Development Approvals Index
</t>
    </r>
    <r>
      <rPr>
        <b/>
        <sz val="12"/>
        <color theme="1"/>
        <rFont val="Times New Roman"/>
        <family val="1"/>
      </rPr>
      <t>Instructions</t>
    </r>
  </si>
  <si>
    <t xml:space="preserve">
1)  The index consists of three (3) data input tabs: Transparency, Accountability, and Consistency. Within each tab, users can scroll up/down or sideways to enter data; the lead panels are frozen to facilitate easier data entry.
2)  Each tab is divided into sub-sections that contain questions/prompts for the user to answer.  
3)  Questions/prompts refer to building plans and inspections only; they do not consider zoning applications or site plan submissions unless specifically mentioned in the question/prompt.
4)  Whenever possible, users should identify and use official jurisdictional sources when answering questions/prompts. These include sources such as department of zoning websites, codes, or other formally published information. 
5)  To answer each question/prompt, click on the appropriate cell and select an answer from a drop-down menu in the lower right-hand corner (look for the white box with the caret in it).  All input cells are colored; data cannot be entered in white or grey cells. The spreadsheet will automatically assign points to a jurisdiction based on user input.
6)  If the spreadsheet does not accept the answer immediately, please repeat the entry.
7)  A corresponding comment box is provided next to each input cell. Please enter any clarifying comments in these colored comment cells. 
8)  Many drop-down answer menus contain an option to select “Unknown.” This should be selected in every case where the jurisdiction does not make its policies/procedures/etc. clear on its website or other materials. If the user has personal knowledge of the answer from experience, please indicate this in the comments box.  
9)  The index has been designed to be broadly applicable to different processes in jurisdictions across the country. As such, you may encounter a question/prompt that does not quite fit your specific jurisdiction.  In this case, please select the best answer and provide any necessary explanation in the comments box.
10)  The answers to some questions/prompts determine whether subsequent questions/prompts should be answered; if so, instructions in italics will provide guidance about which question/prompt to answer next.
If you have questions about the index, please contact NAIOP's Research Director, Shawn Moura, at moura@naiop.org and NAIOP's Vice President for Knowledge and Research, Jennifer LeFurgy at lefurgy@naiop.org.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</si>
</sst>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2"/>
      <color rgb="FFFF0000"/>
      <name val="Times New Roman"/>
      <family val="1"/>
    </font>
    <font>
      <sz val="12"/>
      <color rgb="FF000000"/>
      <name val="Times New Roman"/>
      <family val="1"/>
    </font>
    <font>
      <sz val="11"/>
      <color theme="1"/>
      <name val="Times New Roman"/>
      <family val="1"/>
    </font>
    <font>
      <b/>
      <sz val="14"/>
      <color theme="1"/>
      <name val="Times New Roman"/>
      <family val="1"/>
    </font>
    <font>
      <i/>
      <sz val="12"/>
      <color theme="1"/>
      <name val="Times New Roman"/>
      <family val="1"/>
    </font>
    <font>
      <i/>
      <sz val="12"/>
      <color theme="1" tint="0.499984740745262"/>
      <name val="Times New Roman"/>
      <family val="1"/>
    </font>
    <font>
      <sz val="12"/>
      <color theme="2"/>
      <name val="Times New Roman"/>
      <family val="1"/>
    </font>
    <font>
      <u/>
      <sz val="12"/>
      <color theme="1"/>
      <name val="Times New Roman"/>
      <family val="1"/>
    </font>
    <font>
      <sz val="12"/>
      <color theme="1"/>
      <name val="Calibri"/>
      <family val="2"/>
      <scheme val="minor"/>
    </font>
    <font>
      <sz val="12"/>
      <color theme="1" tint="0.499984740745262"/>
      <name val="Times New Roman"/>
      <family val="1"/>
    </font>
    <font>
      <b/>
      <sz val="12.5"/>
      <color theme="1"/>
      <name val="Times New Roman"/>
      <family val="1"/>
    </font>
    <font>
      <sz val="10"/>
      <color theme="1"/>
      <name val="Times New Roman"/>
      <family val="1"/>
    </font>
    <font>
      <b/>
      <i/>
      <sz val="12"/>
      <color theme="1"/>
      <name val="Times New Roman"/>
      <family val="1"/>
    </font>
    <font>
      <u/>
      <sz val="12"/>
      <color rgb="FF000000"/>
      <name val="Times New Roman"/>
      <family val="1"/>
    </font>
    <font>
      <sz val="12"/>
      <name val="Times New Roman"/>
      <family val="1"/>
    </font>
  </fonts>
  <fills count="12">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6"/>
        <bgColor indexed="64"/>
      </patternFill>
    </fill>
    <fill>
      <patternFill patternType="solid">
        <fgColor rgb="FFF2F2F2"/>
        <bgColor rgb="FF000000"/>
      </patternFill>
    </fill>
    <fill>
      <patternFill patternType="solid">
        <fgColor rgb="FFDDEBF7"/>
        <bgColor rgb="FF000000"/>
      </patternFill>
    </fill>
    <fill>
      <patternFill patternType="solid">
        <fgColor theme="0"/>
        <bgColor indexed="64"/>
      </patternFill>
    </fill>
    <fill>
      <patternFill patternType="solid">
        <fgColor theme="8" tint="0.79998168889431442"/>
        <bgColor rgb="FF000000"/>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12" fillId="0" borderId="0" applyFont="0" applyFill="0" applyBorder="0" applyAlignment="0" applyProtection="0"/>
  </cellStyleXfs>
  <cellXfs count="371">
    <xf numFmtId="0" fontId="0" fillId="0" borderId="0" xfId="0"/>
    <xf numFmtId="0" fontId="1" fillId="0" borderId="0" xfId="0" applyFont="1"/>
    <xf numFmtId="0" fontId="1" fillId="0" borderId="4" xfId="0" applyFont="1" applyBorder="1"/>
    <xf numFmtId="0" fontId="1" fillId="0" borderId="5" xfId="0" applyFont="1" applyBorder="1"/>
    <xf numFmtId="0" fontId="1" fillId="0" borderId="0" xfId="0" applyFont="1" applyBorder="1"/>
    <xf numFmtId="0" fontId="0" fillId="5" borderId="27" xfId="0" applyFill="1" applyBorder="1" applyAlignment="1">
      <alignment wrapText="1"/>
    </xf>
    <xf numFmtId="0" fontId="1" fillId="0" borderId="23" xfId="0" applyFont="1" applyBorder="1"/>
    <xf numFmtId="0" fontId="1" fillId="0" borderId="29" xfId="0" applyFont="1" applyBorder="1"/>
    <xf numFmtId="0" fontId="1" fillId="0" borderId="6" xfId="0" applyFont="1" applyBorder="1"/>
    <xf numFmtId="0" fontId="1" fillId="0" borderId="30" xfId="0" applyFont="1" applyBorder="1"/>
    <xf numFmtId="0" fontId="2" fillId="0" borderId="0" xfId="0" applyFont="1" applyBorder="1"/>
    <xf numFmtId="0" fontId="4" fillId="0" borderId="0" xfId="0" applyFont="1" applyBorder="1"/>
    <xf numFmtId="0" fontId="2" fillId="0" borderId="28" xfId="0" applyFont="1" applyBorder="1" applyAlignment="1">
      <alignment vertical="top" wrapText="1"/>
    </xf>
    <xf numFmtId="0" fontId="1" fillId="0" borderId="7" xfId="0" applyFont="1" applyBorder="1"/>
    <xf numFmtId="0" fontId="1" fillId="0" borderId="28" xfId="0" applyFont="1" applyBorder="1"/>
    <xf numFmtId="0" fontId="1" fillId="10" borderId="0" xfId="0" applyFont="1" applyFill="1" applyProtection="1">
      <protection locked="0"/>
    </xf>
    <xf numFmtId="0" fontId="1" fillId="10" borderId="0" xfId="0" applyFont="1" applyFill="1" applyAlignment="1" applyProtection="1">
      <alignment wrapText="1"/>
      <protection locked="0"/>
    </xf>
    <xf numFmtId="0" fontId="1" fillId="0" borderId="0" xfId="0" applyFont="1" applyProtection="1">
      <protection locked="0"/>
    </xf>
    <xf numFmtId="0" fontId="3" fillId="10" borderId="0" xfId="0" applyFont="1" applyFill="1" applyBorder="1" applyAlignment="1" applyProtection="1">
      <alignment horizontal="center" vertical="center"/>
      <protection locked="0"/>
    </xf>
    <xf numFmtId="0" fontId="5" fillId="10" borderId="0" xfId="0" applyFont="1" applyFill="1" applyBorder="1" applyAlignment="1" applyProtection="1">
      <alignment vertical="top" wrapText="1"/>
      <protection locked="0"/>
    </xf>
    <xf numFmtId="0" fontId="16" fillId="10" borderId="0" xfId="0" applyFont="1" applyFill="1" applyBorder="1" applyAlignment="1" applyProtection="1">
      <alignment wrapText="1"/>
      <protection locked="0"/>
    </xf>
    <xf numFmtId="0" fontId="4" fillId="10" borderId="0" xfId="0" applyFont="1" applyFill="1" applyAlignment="1" applyProtection="1">
      <alignment wrapText="1"/>
      <protection locked="0"/>
    </xf>
    <xf numFmtId="0" fontId="2" fillId="10" borderId="0" xfId="0" applyFont="1" applyFill="1" applyBorder="1" applyAlignment="1" applyProtection="1">
      <alignment vertical="center"/>
      <protection locked="0"/>
    </xf>
    <xf numFmtId="0" fontId="2" fillId="10" borderId="0" xfId="0" applyFont="1" applyFill="1" applyProtection="1">
      <protection locked="0"/>
    </xf>
    <xf numFmtId="0" fontId="2" fillId="2" borderId="24" xfId="0" applyFont="1" applyFill="1" applyBorder="1" applyAlignment="1" applyProtection="1">
      <alignment horizontal="center"/>
      <protection locked="0"/>
    </xf>
    <xf numFmtId="0" fontId="1" fillId="6" borderId="24" xfId="0" applyFont="1" applyFill="1" applyBorder="1" applyAlignment="1" applyProtection="1">
      <alignment horizontal="center"/>
      <protection locked="0"/>
    </xf>
    <xf numFmtId="0" fontId="1" fillId="6" borderId="24" xfId="0" applyFont="1" applyFill="1" applyBorder="1" applyProtection="1">
      <protection locked="0"/>
    </xf>
    <xf numFmtId="0" fontId="1" fillId="6" borderId="21" xfId="0" applyFont="1" applyFill="1" applyBorder="1" applyProtection="1">
      <protection locked="0"/>
    </xf>
    <xf numFmtId="0" fontId="3" fillId="2" borderId="24" xfId="0" applyFont="1" applyFill="1" applyBorder="1" applyAlignment="1" applyProtection="1">
      <alignment horizontal="center"/>
      <protection locked="0"/>
    </xf>
    <xf numFmtId="0" fontId="1" fillId="6" borderId="25" xfId="0" applyFont="1" applyFill="1" applyBorder="1" applyAlignment="1" applyProtection="1">
      <alignment vertical="center"/>
      <protection locked="0"/>
    </xf>
    <xf numFmtId="0" fontId="1" fillId="6" borderId="25" xfId="0" applyFont="1" applyFill="1" applyBorder="1" applyProtection="1">
      <protection locked="0"/>
    </xf>
    <xf numFmtId="0" fontId="1" fillId="6" borderId="14" xfId="0" applyFont="1" applyFill="1" applyBorder="1" applyProtection="1">
      <protection locked="0"/>
    </xf>
    <xf numFmtId="0" fontId="1" fillId="10" borderId="0" xfId="0" applyFont="1" applyFill="1" applyBorder="1" applyProtection="1">
      <protection locked="0"/>
    </xf>
    <xf numFmtId="0" fontId="3" fillId="2" borderId="5" xfId="0" quotePrefix="1" applyFont="1" applyFill="1" applyBorder="1" applyAlignment="1" applyProtection="1">
      <alignment horizontal="center" vertical="center"/>
      <protection locked="0"/>
    </xf>
    <xf numFmtId="0" fontId="11" fillId="2" borderId="5" xfId="0" applyFont="1" applyFill="1" applyBorder="1" applyAlignment="1" applyProtection="1">
      <alignment vertical="center"/>
      <protection locked="0"/>
    </xf>
    <xf numFmtId="0" fontId="1" fillId="2" borderId="0" xfId="0" applyFont="1" applyFill="1" applyBorder="1" applyProtection="1">
      <protection locked="0"/>
    </xf>
    <xf numFmtId="0" fontId="1" fillId="2" borderId="17" xfId="0" applyFont="1" applyFill="1" applyBorder="1" applyProtection="1">
      <protection locked="0"/>
    </xf>
    <xf numFmtId="0" fontId="1" fillId="2" borderId="14" xfId="0" applyFont="1" applyFill="1" applyBorder="1" applyProtection="1">
      <protection locked="0"/>
    </xf>
    <xf numFmtId="0" fontId="1" fillId="2" borderId="25" xfId="0" applyFont="1" applyFill="1" applyBorder="1" applyProtection="1">
      <protection locked="0"/>
    </xf>
    <xf numFmtId="0" fontId="1" fillId="2" borderId="25" xfId="0" applyFont="1" applyFill="1" applyBorder="1" applyAlignment="1" applyProtection="1">
      <alignment wrapText="1"/>
      <protection locked="0"/>
    </xf>
    <xf numFmtId="0" fontId="5" fillId="8" borderId="25" xfId="0" applyFont="1" applyFill="1" applyBorder="1" applyProtection="1">
      <protection locked="0"/>
    </xf>
    <xf numFmtId="0" fontId="4" fillId="2" borderId="0" xfId="0" applyFont="1" applyFill="1" applyBorder="1" applyAlignment="1" applyProtection="1">
      <alignment horizontal="left" vertical="center" indent="13"/>
      <protection locked="0"/>
    </xf>
    <xf numFmtId="0" fontId="1" fillId="2" borderId="0" xfId="0" applyFont="1" applyFill="1" applyBorder="1" applyAlignment="1" applyProtection="1">
      <alignment horizontal="right" vertical="top"/>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protection locked="0"/>
    </xf>
    <xf numFmtId="0" fontId="1" fillId="5" borderId="9" xfId="0" applyFont="1" applyFill="1" applyBorder="1" applyAlignment="1" applyProtection="1">
      <alignment horizontal="center" vertical="center"/>
      <protection locked="0"/>
    </xf>
    <xf numFmtId="0" fontId="1" fillId="6" borderId="41"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6" borderId="41" xfId="0" applyFont="1" applyFill="1" applyBorder="1" applyAlignment="1" applyProtection="1">
      <alignment horizontal="center"/>
      <protection locked="0"/>
    </xf>
    <xf numFmtId="0" fontId="1" fillId="10" borderId="0" xfId="0" applyFont="1" applyFill="1" applyBorder="1" applyAlignment="1" applyProtection="1">
      <alignment horizontal="center" vertical="center"/>
      <protection locked="0"/>
    </xf>
    <xf numFmtId="0" fontId="1" fillId="2" borderId="2" xfId="0" applyFont="1" applyFill="1" applyBorder="1" applyAlignment="1" applyProtection="1">
      <alignment vertical="top" wrapText="1"/>
      <protection locked="0"/>
    </xf>
    <xf numFmtId="0" fontId="1" fillId="6" borderId="32" xfId="0" applyFont="1" applyFill="1" applyBorder="1" applyAlignment="1" applyProtection="1">
      <alignment horizontal="center" vertical="center"/>
      <protection locked="0"/>
    </xf>
    <xf numFmtId="0" fontId="1" fillId="3" borderId="32" xfId="0" applyFont="1" applyFill="1" applyBorder="1" applyAlignment="1" applyProtection="1">
      <alignment wrapText="1"/>
      <protection locked="0"/>
    </xf>
    <xf numFmtId="0" fontId="3" fillId="10" borderId="5" xfId="0" quotePrefix="1" applyFont="1" applyFill="1" applyBorder="1" applyAlignment="1" applyProtection="1">
      <alignment horizontal="center" vertical="center"/>
      <protection locked="0"/>
    </xf>
    <xf numFmtId="0" fontId="11" fillId="10" borderId="5" xfId="0" applyFont="1" applyFill="1" applyBorder="1" applyAlignment="1" applyProtection="1">
      <alignment vertical="center"/>
      <protection locked="0"/>
    </xf>
    <xf numFmtId="0" fontId="1" fillId="10" borderId="5" xfId="0" applyFont="1" applyFill="1" applyBorder="1" applyProtection="1">
      <protection locked="0"/>
    </xf>
    <xf numFmtId="0" fontId="1" fillId="0" borderId="5" xfId="0" applyFont="1" applyBorder="1" applyProtection="1">
      <protection locked="0"/>
    </xf>
    <xf numFmtId="0" fontId="1" fillId="0" borderId="18"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6" borderId="38" xfId="0" applyFont="1" applyFill="1" applyBorder="1" applyAlignment="1" applyProtection="1">
      <alignment horizontal="center"/>
      <protection locked="0"/>
    </xf>
    <xf numFmtId="0" fontId="1" fillId="0" borderId="25" xfId="0" applyFont="1" applyFill="1" applyBorder="1" applyAlignment="1" applyProtection="1">
      <alignment wrapText="1"/>
      <protection locked="0"/>
    </xf>
    <xf numFmtId="0" fontId="1" fillId="10" borderId="0" xfId="0" applyFont="1" applyFill="1" applyBorder="1" applyAlignment="1" applyProtection="1">
      <alignment horizontal="center"/>
      <protection locked="0"/>
    </xf>
    <xf numFmtId="0" fontId="3" fillId="10" borderId="0" xfId="0" quotePrefix="1" applyFont="1" applyFill="1" applyBorder="1" applyAlignment="1" applyProtection="1">
      <alignment horizontal="center" vertical="center"/>
      <protection locked="0"/>
    </xf>
    <xf numFmtId="0" fontId="1" fillId="10" borderId="0" xfId="0" applyFont="1" applyFill="1" applyBorder="1" applyAlignment="1" applyProtection="1">
      <alignment horizontal="right" vertical="top"/>
      <protection locked="0"/>
    </xf>
    <xf numFmtId="0" fontId="1" fillId="10" borderId="0" xfId="0" applyFont="1" applyFill="1" applyBorder="1" applyAlignment="1" applyProtection="1">
      <alignment vertical="top" wrapText="1"/>
      <protection locked="0"/>
    </xf>
    <xf numFmtId="0" fontId="1" fillId="0" borderId="0" xfId="0" applyFont="1" applyBorder="1" applyProtection="1">
      <protection locked="0"/>
    </xf>
    <xf numFmtId="0" fontId="1" fillId="6" borderId="25" xfId="0" applyFont="1" applyFill="1" applyBorder="1" applyAlignment="1" applyProtection="1">
      <alignment horizontal="center"/>
      <protection locked="0"/>
    </xf>
    <xf numFmtId="0" fontId="5" fillId="10" borderId="0" xfId="0" applyFont="1" applyFill="1" applyBorder="1" applyAlignment="1" applyProtection="1">
      <alignment horizontal="left" vertical="center" indent="10"/>
      <protection locked="0"/>
    </xf>
    <xf numFmtId="0" fontId="1" fillId="10" borderId="2" xfId="0" applyFont="1" applyFill="1" applyBorder="1" applyAlignment="1" applyProtection="1">
      <alignment vertical="top" wrapText="1"/>
      <protection locked="0"/>
    </xf>
    <xf numFmtId="0" fontId="1" fillId="6" borderId="25" xfId="0" applyFont="1" applyFill="1" applyBorder="1" applyAlignment="1" applyProtection="1">
      <alignment horizontal="center" vertical="center"/>
      <protection locked="0"/>
    </xf>
    <xf numFmtId="0" fontId="2" fillId="2" borderId="5" xfId="0" quotePrefix="1" applyFont="1" applyFill="1" applyBorder="1" applyAlignment="1" applyProtection="1">
      <alignment horizontal="center" vertical="center"/>
      <protection locked="0"/>
    </xf>
    <xf numFmtId="0" fontId="1" fillId="2" borderId="5" xfId="0" applyFont="1" applyFill="1" applyBorder="1" applyProtection="1">
      <protection locked="0"/>
    </xf>
    <xf numFmtId="0" fontId="10" fillId="2" borderId="18"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2" fillId="2" borderId="0" xfId="0" quotePrefix="1" applyFont="1" applyFill="1" applyBorder="1" applyAlignment="1" applyProtection="1">
      <alignment horizontal="center" vertical="top"/>
      <protection locked="0"/>
    </xf>
    <xf numFmtId="0" fontId="1" fillId="2" borderId="0" xfId="0" applyFont="1" applyFill="1" applyBorder="1" applyAlignment="1" applyProtection="1">
      <alignment horizontal="right" vertical="top" wrapText="1"/>
      <protection locked="0"/>
    </xf>
    <xf numFmtId="0" fontId="1" fillId="2" borderId="4" xfId="0" applyFont="1" applyFill="1" applyBorder="1" applyAlignment="1" applyProtection="1">
      <alignment horizontal="left" vertical="top" wrapText="1"/>
      <protection locked="0"/>
    </xf>
    <xf numFmtId="0" fontId="1" fillId="5" borderId="9"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2" fillId="2" borderId="4" xfId="0" quotePrefix="1" applyFont="1" applyFill="1" applyBorder="1" applyAlignment="1" applyProtection="1">
      <alignment horizontal="center" vertical="top"/>
      <protection locked="0"/>
    </xf>
    <xf numFmtId="0" fontId="1" fillId="2" borderId="4" xfId="0" applyFont="1" applyFill="1" applyBorder="1" applyAlignment="1" applyProtection="1">
      <alignment horizontal="right" vertical="top" wrapText="1"/>
      <protection locked="0"/>
    </xf>
    <xf numFmtId="0" fontId="1" fillId="2" borderId="2" xfId="0" applyFont="1" applyFill="1" applyBorder="1" applyAlignment="1" applyProtection="1">
      <alignment horizontal="left" vertical="top" wrapText="1"/>
      <protection locked="0"/>
    </xf>
    <xf numFmtId="0" fontId="1" fillId="2" borderId="2" xfId="0" applyFont="1" applyFill="1" applyBorder="1" applyProtection="1">
      <protection locked="0"/>
    </xf>
    <xf numFmtId="0" fontId="1" fillId="5" borderId="31"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6" borderId="32" xfId="0" applyFont="1" applyFill="1" applyBorder="1" applyAlignment="1" applyProtection="1">
      <alignment horizontal="center" vertical="center" wrapText="1"/>
      <protection locked="0"/>
    </xf>
    <xf numFmtId="0" fontId="3" fillId="10" borderId="0" xfId="0" quotePrefix="1" applyFont="1" applyFill="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3" fillId="10" borderId="0" xfId="0" quotePrefix="1" applyFont="1" applyFill="1" applyAlignment="1" applyProtection="1">
      <alignment horizontal="center" vertical="top"/>
      <protection locked="0"/>
    </xf>
    <xf numFmtId="0" fontId="1" fillId="10" borderId="0" xfId="0" applyFont="1" applyFill="1" applyAlignment="1" applyProtection="1">
      <alignment horizontal="right" vertical="top" wrapText="1"/>
      <protection locked="0"/>
    </xf>
    <xf numFmtId="0" fontId="5" fillId="10" borderId="0" xfId="0" applyFont="1" applyFill="1" applyAlignment="1" applyProtection="1">
      <alignment horizontal="left" vertical="center" indent="10"/>
      <protection locked="0"/>
    </xf>
    <xf numFmtId="0" fontId="1" fillId="10" borderId="0" xfId="0" applyFont="1" applyFill="1" applyAlignment="1" applyProtection="1">
      <alignment horizontal="right" vertical="top"/>
      <protection locked="0"/>
    </xf>
    <xf numFmtId="0" fontId="1" fillId="0" borderId="2" xfId="0" applyFont="1" applyBorder="1" applyProtection="1">
      <protection locked="0"/>
    </xf>
    <xf numFmtId="0" fontId="1" fillId="5" borderId="9" xfId="0" quotePrefix="1" applyFont="1" applyFill="1" applyBorder="1" applyAlignment="1" applyProtection="1">
      <alignment horizontal="center" vertical="center" wrapText="1"/>
      <protection locked="0"/>
    </xf>
    <xf numFmtId="0" fontId="1" fillId="3" borderId="9" xfId="0" quotePrefix="1" applyFont="1" applyFill="1" applyBorder="1" applyAlignment="1" applyProtection="1">
      <alignment horizontal="center" vertical="center" wrapText="1"/>
      <protection locked="0"/>
    </xf>
    <xf numFmtId="0" fontId="1" fillId="10" borderId="5" xfId="0" applyFont="1" applyFill="1" applyBorder="1" applyAlignment="1" applyProtection="1">
      <alignment vertical="top" wrapText="1"/>
      <protection locked="0"/>
    </xf>
    <xf numFmtId="0" fontId="1" fillId="6" borderId="38" xfId="0" applyFont="1" applyFill="1" applyBorder="1" applyAlignment="1" applyProtection="1">
      <alignment horizontal="center" vertical="center"/>
      <protection locked="0"/>
    </xf>
    <xf numFmtId="0" fontId="1" fillId="2" borderId="5" xfId="0" applyFont="1" applyFill="1" applyBorder="1" applyAlignment="1" applyProtection="1">
      <alignment vertical="center"/>
      <protection locked="0"/>
    </xf>
    <xf numFmtId="0" fontId="1" fillId="2" borderId="18" xfId="0" applyFont="1" applyFill="1" applyBorder="1" applyProtection="1">
      <protection locked="0"/>
    </xf>
    <xf numFmtId="0" fontId="1" fillId="6" borderId="38" xfId="0" applyFont="1" applyFill="1" applyBorder="1" applyProtection="1">
      <protection locked="0"/>
    </xf>
    <xf numFmtId="0" fontId="5" fillId="2" borderId="0" xfId="0" applyFont="1" applyFill="1" applyBorder="1" applyAlignment="1" applyProtection="1">
      <alignment horizontal="left" vertical="center" indent="10"/>
      <protection locked="0"/>
    </xf>
    <xf numFmtId="0" fontId="1" fillId="2" borderId="0" xfId="0" applyFont="1" applyFill="1" applyBorder="1" applyAlignment="1" applyProtection="1">
      <alignment vertical="top" wrapText="1"/>
      <protection locked="0"/>
    </xf>
    <xf numFmtId="0" fontId="1" fillId="6" borderId="32" xfId="0" applyFont="1" applyFill="1" applyBorder="1" applyAlignment="1" applyProtection="1">
      <alignment horizontal="center"/>
      <protection locked="0"/>
    </xf>
    <xf numFmtId="0" fontId="1" fillId="5" borderId="11"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6" borderId="4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left" vertical="center" indent="10"/>
      <protection locked="0"/>
    </xf>
    <xf numFmtId="0" fontId="1" fillId="2" borderId="4" xfId="0" applyFont="1" applyFill="1" applyBorder="1" applyAlignment="1" applyProtection="1">
      <alignment horizontal="right" vertical="top"/>
      <protection locked="0"/>
    </xf>
    <xf numFmtId="0" fontId="1" fillId="5" borderId="13" xfId="0" applyFont="1" applyFill="1" applyBorder="1" applyAlignment="1" applyProtection="1">
      <alignment horizontal="center" vertical="center"/>
      <protection locked="0"/>
    </xf>
    <xf numFmtId="0" fontId="1" fillId="6" borderId="26"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6" borderId="26" xfId="0" applyFont="1" applyFill="1" applyBorder="1" applyAlignment="1" applyProtection="1">
      <alignment horizontal="center"/>
      <protection locked="0"/>
    </xf>
    <xf numFmtId="0" fontId="1" fillId="6" borderId="39" xfId="0" applyFont="1" applyFill="1" applyBorder="1" applyProtection="1">
      <protection locked="0"/>
    </xf>
    <xf numFmtId="0" fontId="1" fillId="6" borderId="26" xfId="0" applyFont="1" applyFill="1" applyBorder="1" applyProtection="1">
      <protection locked="0"/>
    </xf>
    <xf numFmtId="0" fontId="1" fillId="5" borderId="19" xfId="0" applyFont="1"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0" fontId="1" fillId="3" borderId="19" xfId="0" applyFont="1" applyFill="1" applyBorder="1" applyAlignment="1" applyProtection="1">
      <alignment horizontal="center"/>
      <protection locked="0"/>
    </xf>
    <xf numFmtId="0" fontId="1" fillId="0" borderId="0" xfId="0" applyFont="1" applyAlignment="1" applyProtection="1">
      <alignment wrapText="1"/>
      <protection locked="0"/>
    </xf>
    <xf numFmtId="0" fontId="2" fillId="2" borderId="25"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5" borderId="31"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1" fillId="3" borderId="31"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1" fillId="5" borderId="20" xfId="0" applyFont="1" applyFill="1" applyBorder="1" applyAlignment="1" applyProtection="1">
      <alignment horizontal="center"/>
    </xf>
    <xf numFmtId="0" fontId="1" fillId="3" borderId="20" xfId="0" applyFont="1" applyFill="1" applyBorder="1" applyAlignment="1" applyProtection="1">
      <alignment horizontal="center"/>
    </xf>
    <xf numFmtId="0" fontId="2" fillId="10" borderId="5" xfId="0" applyFont="1" applyFill="1" applyBorder="1" applyAlignment="1" applyProtection="1">
      <alignment horizontal="center" wrapText="1"/>
      <protection locked="0"/>
    </xf>
    <xf numFmtId="0" fontId="2" fillId="10" borderId="0" xfId="0" applyFont="1" applyFill="1" applyBorder="1" applyAlignment="1" applyProtection="1">
      <alignment horizontal="center" wrapText="1"/>
      <protection locked="0"/>
    </xf>
    <xf numFmtId="0" fontId="5" fillId="0" borderId="0" xfId="0" applyFont="1" applyFill="1" applyBorder="1" applyAlignment="1" applyProtection="1">
      <alignment vertical="top" wrapText="1"/>
      <protection locked="0"/>
    </xf>
    <xf numFmtId="0" fontId="3" fillId="10" borderId="0" xfId="0" applyFont="1" applyFill="1" applyBorder="1" applyAlignment="1" applyProtection="1">
      <alignment horizontal="left" vertical="top"/>
      <protection locked="0"/>
    </xf>
    <xf numFmtId="0" fontId="4" fillId="10" borderId="0" xfId="0" applyFont="1" applyFill="1" applyBorder="1" applyAlignment="1" applyProtection="1">
      <alignment horizontal="left" vertical="top" wrapText="1"/>
      <protection locked="0"/>
    </xf>
    <xf numFmtId="0" fontId="1" fillId="2" borderId="17"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7" borderId="24" xfId="0" applyFont="1" applyFill="1" applyBorder="1" applyAlignment="1" applyProtection="1">
      <alignment horizontal="center" vertical="center" wrapText="1"/>
      <protection locked="0"/>
    </xf>
    <xf numFmtId="0" fontId="13" fillId="6" borderId="24" xfId="0" applyFont="1" applyFill="1" applyBorder="1" applyProtection="1">
      <protection locked="0"/>
    </xf>
    <xf numFmtId="0" fontId="3" fillId="2" borderId="0" xfId="0" quotePrefix="1" applyFont="1" applyFill="1" applyBorder="1" applyAlignment="1" applyProtection="1">
      <alignment horizontal="center" vertical="top"/>
      <protection locked="0"/>
    </xf>
    <xf numFmtId="0" fontId="1" fillId="10" borderId="4" xfId="0" applyFont="1" applyFill="1" applyBorder="1" applyAlignment="1" applyProtection="1">
      <alignment vertical="top" wrapText="1"/>
      <protection locked="0"/>
    </xf>
    <xf numFmtId="0" fontId="1" fillId="7" borderId="25" xfId="0" applyFont="1" applyFill="1" applyBorder="1" applyAlignment="1" applyProtection="1">
      <alignment horizontal="center" vertical="center" wrapText="1"/>
      <protection locked="0"/>
    </xf>
    <xf numFmtId="0" fontId="13" fillId="6" borderId="25" xfId="0" applyFont="1" applyFill="1" applyBorder="1" applyProtection="1">
      <protection locked="0"/>
    </xf>
    <xf numFmtId="0" fontId="1" fillId="2" borderId="4" xfId="0" applyFont="1" applyFill="1" applyBorder="1" applyAlignment="1" applyProtection="1">
      <alignment vertical="top"/>
      <protection locked="0"/>
    </xf>
    <xf numFmtId="0" fontId="1" fillId="10" borderId="4" xfId="0" applyFont="1" applyFill="1" applyBorder="1" applyProtection="1">
      <protection locked="0"/>
    </xf>
    <xf numFmtId="0" fontId="1" fillId="7" borderId="41" xfId="0" applyFont="1" applyFill="1" applyBorder="1" applyAlignment="1" applyProtection="1">
      <alignment horizontal="center"/>
      <protection locked="0"/>
    </xf>
    <xf numFmtId="0" fontId="1" fillId="7" borderId="32" xfId="0" applyFont="1" applyFill="1" applyBorder="1" applyAlignment="1" applyProtection="1">
      <alignment horizontal="center"/>
      <protection locked="0"/>
    </xf>
    <xf numFmtId="0" fontId="11" fillId="10" borderId="0" xfId="0" applyFont="1" applyFill="1" applyAlignment="1" applyProtection="1">
      <alignment vertical="center"/>
      <protection locked="0"/>
    </xf>
    <xf numFmtId="0" fontId="1" fillId="0" borderId="17"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10" borderId="0" xfId="0" applyFont="1" applyFill="1" applyAlignment="1" applyProtection="1">
      <alignment vertical="top" wrapText="1"/>
      <protection locked="0"/>
    </xf>
    <xf numFmtId="0" fontId="5" fillId="10" borderId="5" xfId="0" applyFont="1" applyFill="1" applyBorder="1" applyAlignment="1" applyProtection="1">
      <alignment horizontal="left" vertical="top"/>
      <protection locked="0"/>
    </xf>
    <xf numFmtId="0" fontId="5" fillId="10" borderId="2" xfId="0" applyFont="1" applyFill="1" applyBorder="1" applyAlignment="1" applyProtection="1">
      <alignment horizontal="left" vertical="top" wrapText="1"/>
      <protection locked="0"/>
    </xf>
    <xf numFmtId="0" fontId="1" fillId="7" borderId="25" xfId="0" applyFont="1" applyFill="1" applyBorder="1" applyProtection="1">
      <protection locked="0"/>
    </xf>
    <xf numFmtId="0" fontId="1" fillId="7" borderId="38" xfId="0" applyFont="1" applyFill="1" applyBorder="1" applyProtection="1">
      <protection locked="0"/>
    </xf>
    <xf numFmtId="0" fontId="1" fillId="10" borderId="2" xfId="0" applyFont="1" applyFill="1" applyBorder="1" applyProtection="1">
      <protection locked="0"/>
    </xf>
    <xf numFmtId="0" fontId="1" fillId="7" borderId="32" xfId="0" applyFont="1" applyFill="1" applyBorder="1" applyAlignment="1" applyProtection="1">
      <alignment horizontal="center" vertical="center"/>
      <protection locked="0"/>
    </xf>
    <xf numFmtId="0" fontId="1" fillId="7" borderId="41" xfId="0" applyFont="1" applyFill="1" applyBorder="1" applyAlignment="1" applyProtection="1">
      <alignment horizontal="center" vertical="center"/>
      <protection locked="0"/>
    </xf>
    <xf numFmtId="0" fontId="1" fillId="7" borderId="41" xfId="0" quotePrefix="1" applyFont="1" applyFill="1" applyBorder="1" applyAlignment="1" applyProtection="1">
      <alignment horizontal="center" vertical="center"/>
      <protection locked="0"/>
    </xf>
    <xf numFmtId="0" fontId="1" fillId="0" borderId="17" xfId="0" applyFont="1" applyBorder="1" applyProtection="1">
      <protection locked="0"/>
    </xf>
    <xf numFmtId="0" fontId="1" fillId="0" borderId="16" xfId="0" applyFont="1" applyBorder="1" applyProtection="1">
      <protection locked="0"/>
    </xf>
    <xf numFmtId="0" fontId="4" fillId="10" borderId="0" xfId="0" applyFont="1" applyFill="1" applyAlignment="1" applyProtection="1">
      <alignment horizontal="left" vertical="center" indent="12"/>
      <protection locked="0"/>
    </xf>
    <xf numFmtId="0" fontId="1" fillId="0" borderId="14"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5" fillId="10" borderId="0" xfId="0" applyFont="1" applyFill="1" applyAlignment="1" applyProtection="1">
      <alignment horizontal="left" vertical="center" indent="12"/>
      <protection locked="0"/>
    </xf>
    <xf numFmtId="0" fontId="1" fillId="10" borderId="0" xfId="0" applyFont="1" applyFill="1" applyAlignment="1" applyProtection="1">
      <alignment horizontal="right" vertical="center"/>
      <protection locked="0"/>
    </xf>
    <xf numFmtId="0" fontId="1" fillId="10" borderId="5"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10" borderId="2" xfId="0" applyFont="1" applyFill="1" applyBorder="1" applyAlignment="1" applyProtection="1">
      <alignment vertical="center"/>
      <protection locked="0"/>
    </xf>
    <xf numFmtId="0" fontId="1" fillId="7" borderId="4" xfId="0" applyFont="1" applyFill="1" applyBorder="1" applyAlignment="1" applyProtection="1">
      <alignment horizontal="center" vertical="center" wrapText="1"/>
      <protection locked="0"/>
    </xf>
    <xf numFmtId="0" fontId="1" fillId="5" borderId="37"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right" vertical="top" wrapText="1"/>
      <protection locked="0"/>
    </xf>
    <xf numFmtId="0" fontId="5" fillId="2" borderId="4" xfId="0" applyFont="1" applyFill="1" applyBorder="1" applyAlignment="1" applyProtection="1">
      <alignment vertical="top" wrapText="1"/>
      <protection locked="0"/>
    </xf>
    <xf numFmtId="0" fontId="1" fillId="5" borderId="35" xfId="0" applyFont="1" applyFill="1" applyBorder="1" applyAlignment="1" applyProtection="1">
      <alignment horizontal="center" vertical="center"/>
      <protection locked="0"/>
    </xf>
    <xf numFmtId="0" fontId="1" fillId="7" borderId="33" xfId="0" applyFont="1"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13" fillId="6" borderId="26" xfId="0" applyFont="1" applyFill="1" applyBorder="1" applyProtection="1">
      <protection locked="0"/>
    </xf>
    <xf numFmtId="0" fontId="1" fillId="5" borderId="19" xfId="0" applyFont="1" applyFill="1" applyBorder="1" applyProtection="1">
      <protection locked="0"/>
    </xf>
    <xf numFmtId="0" fontId="1" fillId="3" borderId="19" xfId="0" applyFont="1" applyFill="1" applyBorder="1" applyProtection="1">
      <protection locked="0"/>
    </xf>
    <xf numFmtId="0" fontId="1" fillId="2" borderId="8"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2" fillId="10" borderId="5" xfId="0" applyFont="1" applyFill="1" applyBorder="1" applyAlignment="1" applyProtection="1">
      <alignment horizontal="center"/>
      <protection locked="0"/>
    </xf>
    <xf numFmtId="0" fontId="2" fillId="10" borderId="0"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1" fillId="5" borderId="3"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10" borderId="4" xfId="0" applyFont="1" applyFill="1" applyBorder="1" applyAlignment="1" applyProtection="1">
      <alignment horizontal="left" vertical="top" wrapText="1"/>
      <protection locked="0"/>
    </xf>
    <xf numFmtId="0" fontId="1" fillId="3" borderId="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10" borderId="2" xfId="0" applyFont="1" applyFill="1" applyBorder="1" applyAlignment="1" applyProtection="1">
      <alignment horizontal="left" vertical="top" wrapText="1"/>
      <protection locked="0"/>
    </xf>
    <xf numFmtId="0" fontId="1" fillId="2" borderId="0" xfId="0" quotePrefix="1" applyFont="1" applyFill="1" applyBorder="1" applyAlignment="1" applyProtection="1">
      <alignment horizontal="right" vertical="top"/>
      <protection locked="0"/>
    </xf>
    <xf numFmtId="0" fontId="1" fillId="2" borderId="4" xfId="0" quotePrefix="1" applyFont="1" applyFill="1" applyBorder="1" applyAlignment="1" applyProtection="1">
      <alignment horizontal="right" vertical="top"/>
      <protection locked="0"/>
    </xf>
    <xf numFmtId="0" fontId="1" fillId="0" borderId="18"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5" fillId="10" borderId="0" xfId="0" quotePrefix="1" applyFont="1" applyFill="1" applyBorder="1" applyAlignment="1" applyProtection="1">
      <alignment horizontal="right" vertical="top"/>
      <protection locked="0"/>
    </xf>
    <xf numFmtId="0" fontId="5" fillId="10" borderId="4" xfId="0" quotePrefix="1" applyFont="1" applyFill="1" applyBorder="1" applyAlignment="1" applyProtection="1">
      <alignment horizontal="right" vertical="top"/>
      <protection locked="0"/>
    </xf>
    <xf numFmtId="0" fontId="2" fillId="2" borderId="0" xfId="0" quotePrefix="1"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top" wrapText="1"/>
      <protection locked="0"/>
    </xf>
    <xf numFmtId="0" fontId="1" fillId="2" borderId="0" xfId="0" applyFont="1" applyFill="1" applyAlignment="1" applyProtection="1">
      <alignment horizontal="right" vertical="top"/>
      <protection locked="0"/>
    </xf>
    <xf numFmtId="0" fontId="1" fillId="6" borderId="33" xfId="0" applyFont="1" applyFill="1" applyBorder="1" applyAlignment="1" applyProtection="1">
      <alignment horizontal="center" vertical="center"/>
      <protection locked="0"/>
    </xf>
    <xf numFmtId="0" fontId="1" fillId="3" borderId="42" xfId="0"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0" fontId="5" fillId="10" borderId="0" xfId="0" applyFont="1" applyFill="1" applyAlignment="1" applyProtection="1">
      <alignment vertical="center"/>
      <protection locked="0"/>
    </xf>
    <xf numFmtId="0" fontId="1" fillId="0" borderId="0" xfId="0" applyFont="1" applyFill="1" applyBorder="1" applyProtection="1">
      <protection locked="0"/>
    </xf>
    <xf numFmtId="0" fontId="2" fillId="2" borderId="25" xfId="0" applyFont="1" applyFill="1" applyBorder="1" applyAlignment="1" applyProtection="1">
      <alignment horizontal="center" vertical="center"/>
    </xf>
    <xf numFmtId="0" fontId="6" fillId="0" borderId="0" xfId="0" applyFont="1" applyProtection="1">
      <protection locked="0"/>
    </xf>
    <xf numFmtId="0" fontId="2" fillId="0" borderId="0" xfId="0" applyFont="1" applyBorder="1" applyAlignment="1" applyProtection="1">
      <alignment horizontal="center"/>
      <protection locked="0"/>
    </xf>
    <xf numFmtId="0" fontId="2" fillId="0" borderId="0" xfId="0" applyFont="1" applyBorder="1" applyAlignment="1" applyProtection="1">
      <alignment horizontal="left"/>
      <protection locked="0"/>
    </xf>
    <xf numFmtId="0" fontId="15" fillId="0" borderId="0" xfId="0" applyFont="1" applyAlignment="1" applyProtection="1">
      <alignment horizontal="right"/>
      <protection locked="0"/>
    </xf>
    <xf numFmtId="0" fontId="15" fillId="0" borderId="0" xfId="0" applyFont="1" applyBorder="1" applyAlignment="1" applyProtection="1">
      <alignment horizontal="right"/>
      <protection locked="0"/>
    </xf>
    <xf numFmtId="9" fontId="15" fillId="0" borderId="0" xfId="1" applyFont="1" applyBorder="1" applyAlignment="1" applyProtection="1">
      <alignment horizontal="left"/>
      <protection locked="0"/>
    </xf>
    <xf numFmtId="0" fontId="15" fillId="0" borderId="0" xfId="0" applyFont="1" applyAlignment="1" applyProtection="1">
      <alignment horizontal="center"/>
      <protection locked="0"/>
    </xf>
    <xf numFmtId="0" fontId="1" fillId="4" borderId="23" xfId="0" applyFont="1" applyFill="1" applyBorder="1" applyProtection="1"/>
    <xf numFmtId="1" fontId="1" fillId="4" borderId="24" xfId="0" applyNumberFormat="1" applyFont="1" applyFill="1" applyBorder="1" applyAlignment="1" applyProtection="1">
      <alignment horizontal="center"/>
    </xf>
    <xf numFmtId="0" fontId="1" fillId="4" borderId="24" xfId="0" applyFont="1" applyFill="1" applyBorder="1" applyAlignment="1" applyProtection="1">
      <alignment horizontal="center"/>
    </xf>
    <xf numFmtId="0" fontId="1" fillId="2" borderId="6" xfId="0" applyFont="1" applyFill="1" applyBorder="1" applyProtection="1"/>
    <xf numFmtId="1" fontId="1" fillId="2" borderId="25" xfId="0" applyNumberFormat="1" applyFont="1" applyFill="1" applyBorder="1" applyAlignment="1" applyProtection="1">
      <alignment horizontal="center"/>
    </xf>
    <xf numFmtId="0" fontId="1" fillId="2" borderId="25" xfId="0" applyFont="1" applyFill="1" applyBorder="1" applyAlignment="1" applyProtection="1">
      <alignment horizontal="center"/>
    </xf>
    <xf numFmtId="0" fontId="1" fillId="4" borderId="6" xfId="0" applyFont="1" applyFill="1" applyBorder="1" applyAlignment="1" applyProtection="1">
      <alignment horizontal="left"/>
    </xf>
    <xf numFmtId="1" fontId="1" fillId="4" borderId="25" xfId="0" applyNumberFormat="1" applyFont="1" applyFill="1" applyBorder="1" applyAlignment="1" applyProtection="1">
      <alignment horizontal="center"/>
    </xf>
    <xf numFmtId="0" fontId="1" fillId="4" borderId="25" xfId="0" applyFont="1" applyFill="1" applyBorder="1" applyAlignment="1" applyProtection="1">
      <alignment horizontal="center"/>
    </xf>
    <xf numFmtId="0" fontId="1" fillId="4" borderId="7" xfId="0" applyFont="1" applyFill="1" applyBorder="1" applyAlignment="1" applyProtection="1">
      <alignment horizontal="left"/>
    </xf>
    <xf numFmtId="1" fontId="1" fillId="4" borderId="26" xfId="0" applyNumberFormat="1" applyFont="1" applyFill="1" applyBorder="1" applyAlignment="1" applyProtection="1">
      <alignment horizontal="center"/>
    </xf>
    <xf numFmtId="0" fontId="1" fillId="4" borderId="26" xfId="0" applyFont="1" applyFill="1" applyBorder="1" applyAlignment="1" applyProtection="1">
      <alignment horizontal="center"/>
    </xf>
    <xf numFmtId="0" fontId="5" fillId="10" borderId="0" xfId="0" applyFont="1" applyFill="1" applyBorder="1" applyAlignment="1" applyProtection="1">
      <alignment horizontal="left" vertical="top" wrapText="1"/>
      <protection locked="0"/>
    </xf>
    <xf numFmtId="0" fontId="1" fillId="10" borderId="0" xfId="0" applyFont="1" applyFill="1" applyAlignment="1" applyProtection="1">
      <alignment horizontal="left" vertical="top" wrapText="1"/>
      <protection locked="0"/>
    </xf>
    <xf numFmtId="0" fontId="18" fillId="2" borderId="4" xfId="0" applyFont="1" applyFill="1" applyBorder="1" applyAlignment="1" applyProtection="1">
      <alignment vertical="top" wrapText="1"/>
      <protection locked="0"/>
    </xf>
    <xf numFmtId="0" fontId="0" fillId="10" borderId="0" xfId="0" applyFill="1"/>
    <xf numFmtId="0" fontId="2" fillId="0" borderId="28" xfId="0" applyFont="1" applyBorder="1"/>
    <xf numFmtId="0" fontId="1" fillId="5" borderId="27" xfId="0" applyFont="1" applyFill="1" applyBorder="1"/>
    <xf numFmtId="0" fontId="1" fillId="0" borderId="28" xfId="0" applyFont="1" applyBorder="1" applyAlignment="1">
      <alignment vertical="center" wrapText="1"/>
    </xf>
    <xf numFmtId="0" fontId="1" fillId="5" borderId="27" xfId="0" applyFont="1" applyFill="1" applyBorder="1" applyAlignment="1">
      <alignment wrapText="1"/>
    </xf>
    <xf numFmtId="0" fontId="2" fillId="0" borderId="28" xfId="0" applyFont="1" applyBorder="1" applyAlignment="1">
      <alignment vertical="center" wrapText="1"/>
    </xf>
    <xf numFmtId="0" fontId="1" fillId="5" borderId="32" xfId="0" applyFont="1" applyFill="1" applyBorder="1" applyAlignment="1" applyProtection="1">
      <alignment horizontal="center" vertical="center" wrapText="1"/>
      <protection locked="0"/>
    </xf>
    <xf numFmtId="0" fontId="1" fillId="5" borderId="41"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wrapText="1"/>
      <protection locked="0"/>
    </xf>
    <xf numFmtId="0" fontId="1" fillId="5" borderId="32" xfId="0" applyFont="1" applyFill="1" applyBorder="1" applyAlignment="1" applyProtection="1">
      <alignment horizontal="center" wrapText="1"/>
      <protection locked="0"/>
    </xf>
    <xf numFmtId="0" fontId="1" fillId="0" borderId="25" xfId="0" applyFont="1" applyFill="1" applyBorder="1" applyAlignment="1" applyProtection="1">
      <alignment horizontal="center" vertical="center" wrapText="1"/>
      <protection locked="0"/>
    </xf>
    <xf numFmtId="0" fontId="1" fillId="5" borderId="38" xfId="0" applyFont="1" applyFill="1" applyBorder="1" applyAlignment="1" applyProtection="1">
      <alignment horizontal="center" vertical="center" wrapText="1"/>
      <protection locked="0"/>
    </xf>
    <xf numFmtId="0" fontId="1" fillId="2" borderId="38" xfId="0" applyFont="1" applyFill="1" applyBorder="1" applyAlignment="1" applyProtection="1">
      <alignment wrapText="1"/>
      <protection locked="0"/>
    </xf>
    <xf numFmtId="0" fontId="1" fillId="5" borderId="26"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0" fontId="1" fillId="0" borderId="25" xfId="0" applyFont="1" applyBorder="1" applyAlignment="1" applyProtection="1">
      <alignment horizontal="center" wrapText="1"/>
      <protection locked="0"/>
    </xf>
    <xf numFmtId="0" fontId="1" fillId="0" borderId="25" xfId="0" applyFont="1" applyBorder="1" applyAlignment="1" applyProtection="1">
      <alignment wrapText="1"/>
      <protection locked="0"/>
    </xf>
    <xf numFmtId="0" fontId="1" fillId="5" borderId="31"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1" fillId="3" borderId="33" xfId="0" applyFont="1" applyFill="1" applyBorder="1" applyAlignment="1" applyProtection="1">
      <alignment horizontal="center" vertical="center" wrapText="1"/>
      <protection locked="0"/>
    </xf>
    <xf numFmtId="0" fontId="1" fillId="0" borderId="32" xfId="0" applyFont="1" applyFill="1" applyBorder="1" applyAlignment="1" applyProtection="1">
      <alignment horizontal="center" vertical="center" wrapText="1"/>
      <protection locked="0"/>
    </xf>
    <xf numFmtId="0" fontId="1" fillId="5" borderId="38" xfId="0" applyFont="1" applyFill="1" applyBorder="1" applyAlignment="1" applyProtection="1">
      <alignment horizontal="center" wrapText="1"/>
      <protection locked="0"/>
    </xf>
    <xf numFmtId="0" fontId="1" fillId="5" borderId="33" xfId="0" applyFont="1" applyFill="1" applyBorder="1" applyAlignment="1" applyProtection="1">
      <alignment horizontal="center" wrapText="1"/>
      <protection locked="0"/>
    </xf>
    <xf numFmtId="0" fontId="1" fillId="3" borderId="38" xfId="0" applyFont="1" applyFill="1" applyBorder="1" applyAlignment="1" applyProtection="1">
      <alignment horizontal="center" wrapText="1"/>
      <protection locked="0"/>
    </xf>
    <xf numFmtId="0" fontId="1" fillId="3" borderId="25" xfId="0" applyFont="1" applyFill="1" applyBorder="1" applyAlignment="1" applyProtection="1">
      <alignment horizontal="center" vertical="center" wrapText="1"/>
      <protection locked="0"/>
    </xf>
    <xf numFmtId="0" fontId="1" fillId="3" borderId="33" xfId="0" applyFont="1" applyFill="1" applyBorder="1" applyAlignment="1" applyProtection="1">
      <alignment horizontal="center" wrapText="1"/>
      <protection locked="0"/>
    </xf>
    <xf numFmtId="0" fontId="1" fillId="10" borderId="0" xfId="0" applyFont="1" applyFill="1" applyAlignment="1" applyProtection="1">
      <alignment horizontal="center"/>
      <protection locked="0"/>
    </xf>
    <xf numFmtId="0" fontId="1" fillId="3" borderId="25" xfId="0" applyFont="1" applyFill="1" applyBorder="1" applyAlignment="1" applyProtection="1">
      <alignment wrapText="1"/>
      <protection locked="0"/>
    </xf>
    <xf numFmtId="0" fontId="1" fillId="3" borderId="26" xfId="0" applyFont="1" applyFill="1" applyBorder="1" applyAlignment="1" applyProtection="1">
      <alignment wrapText="1"/>
      <protection locked="0"/>
    </xf>
    <xf numFmtId="0" fontId="1" fillId="9" borderId="32" xfId="0" applyFont="1" applyFill="1" applyBorder="1" applyAlignment="1" applyProtection="1">
      <alignment horizontal="center" vertical="center" wrapText="1"/>
      <protection locked="0"/>
    </xf>
    <xf numFmtId="0" fontId="1" fillId="9" borderId="41" xfId="0" applyFont="1" applyFill="1" applyBorder="1" applyAlignment="1" applyProtection="1">
      <alignment horizontal="center" vertical="center" wrapText="1"/>
      <protection locked="0"/>
    </xf>
    <xf numFmtId="0" fontId="1" fillId="9" borderId="32" xfId="0" applyFont="1" applyFill="1" applyBorder="1" applyAlignment="1" applyProtection="1">
      <alignment horizontal="center" wrapText="1"/>
      <protection locked="0"/>
    </xf>
    <xf numFmtId="0" fontId="1" fillId="8" borderId="25" xfId="0" applyFont="1" applyFill="1" applyBorder="1" applyAlignment="1" applyProtection="1">
      <alignment horizontal="center" vertical="center" wrapText="1"/>
      <protection locked="0"/>
    </xf>
    <xf numFmtId="0" fontId="1" fillId="11" borderId="41" xfId="0" applyFont="1" applyFill="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9" borderId="25" xfId="0" applyFont="1" applyFill="1" applyBorder="1" applyAlignment="1" applyProtection="1">
      <alignment horizontal="center" vertical="center" wrapText="1"/>
      <protection locked="0"/>
    </xf>
    <xf numFmtId="0" fontId="1" fillId="8" borderId="38" xfId="0" applyFont="1" applyFill="1" applyBorder="1" applyAlignment="1" applyProtection="1">
      <alignment wrapText="1"/>
      <protection locked="0"/>
    </xf>
    <xf numFmtId="0" fontId="1" fillId="9" borderId="41" xfId="0" applyFont="1" applyFill="1" applyBorder="1" applyAlignment="1" applyProtection="1">
      <alignment horizontal="center" wrapText="1"/>
      <protection locked="0"/>
    </xf>
    <xf numFmtId="0" fontId="1" fillId="9" borderId="26" xfId="0" applyFont="1" applyFill="1" applyBorder="1" applyAlignment="1" applyProtection="1">
      <alignment horizontal="center" vertical="center" wrapText="1"/>
      <protection locked="0"/>
    </xf>
    <xf numFmtId="0" fontId="1" fillId="9" borderId="38"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vertical="center" wrapText="1"/>
      <protection locked="0"/>
    </xf>
    <xf numFmtId="49" fontId="1" fillId="10" borderId="6" xfId="0" applyNumberFormat="1" applyFont="1" applyFill="1" applyBorder="1" applyAlignment="1">
      <alignment horizontal="left" vertical="top" wrapText="1"/>
    </xf>
    <xf numFmtId="49" fontId="1" fillId="10" borderId="0" xfId="0" applyNumberFormat="1" applyFont="1" applyFill="1" applyBorder="1" applyAlignment="1">
      <alignment horizontal="left" vertical="top"/>
    </xf>
    <xf numFmtId="49" fontId="1" fillId="10" borderId="30" xfId="0" applyNumberFormat="1" applyFont="1" applyFill="1" applyBorder="1" applyAlignment="1">
      <alignment horizontal="left" vertical="top"/>
    </xf>
    <xf numFmtId="49" fontId="1" fillId="10" borderId="6" xfId="0" applyNumberFormat="1" applyFont="1" applyFill="1" applyBorder="1" applyAlignment="1">
      <alignment horizontal="left" vertical="top"/>
    </xf>
    <xf numFmtId="49" fontId="1" fillId="10" borderId="7" xfId="0" applyNumberFormat="1" applyFont="1" applyFill="1" applyBorder="1" applyAlignment="1">
      <alignment horizontal="left" vertical="top"/>
    </xf>
    <xf numFmtId="49" fontId="1" fillId="10" borderId="4" xfId="0" applyNumberFormat="1" applyFont="1" applyFill="1" applyBorder="1" applyAlignment="1">
      <alignment horizontal="left" vertical="top"/>
    </xf>
    <xf numFmtId="49" fontId="1" fillId="10" borderId="28" xfId="0" applyNumberFormat="1" applyFont="1" applyFill="1" applyBorder="1" applyAlignment="1">
      <alignment horizontal="left" vertical="top"/>
    </xf>
    <xf numFmtId="0" fontId="7" fillId="10" borderId="2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1" fillId="0" borderId="0" xfId="0" applyFont="1" applyAlignment="1">
      <alignment horizontal="left" wrapText="1"/>
    </xf>
    <xf numFmtId="0" fontId="1" fillId="10" borderId="0" xfId="0" applyFont="1" applyFill="1" applyAlignment="1" applyProtection="1">
      <alignment horizontal="center"/>
      <protection locked="0"/>
    </xf>
    <xf numFmtId="0" fontId="2" fillId="5" borderId="22"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21" xfId="0" applyFont="1" applyFill="1" applyBorder="1" applyAlignment="1" applyProtection="1">
      <alignment horizontal="center" vertical="center" wrapText="1"/>
      <protection locked="0"/>
    </xf>
    <xf numFmtId="0" fontId="3" fillId="9" borderId="17"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11" fillId="10" borderId="0" xfId="0" applyFont="1" applyFill="1" applyAlignment="1" applyProtection="1">
      <alignment horizontal="left" vertical="center" wrapText="1"/>
      <protection locked="0"/>
    </xf>
    <xf numFmtId="0" fontId="1" fillId="10" borderId="0" xfId="0" applyFont="1" applyFill="1" applyAlignment="1" applyProtection="1">
      <alignment horizontal="left" vertical="center" wrapText="1"/>
      <protection locked="0"/>
    </xf>
    <xf numFmtId="0" fontId="3" fillId="10" borderId="0" xfId="0" applyFont="1" applyFill="1" applyBorder="1" applyAlignment="1" applyProtection="1">
      <alignment horizontal="right"/>
      <protection locked="0"/>
    </xf>
    <xf numFmtId="0" fontId="11" fillId="2" borderId="5"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5" fillId="10" borderId="0"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center"/>
      <protection locked="0"/>
    </xf>
    <xf numFmtId="0" fontId="2" fillId="10" borderId="4" xfId="0" applyFont="1" applyFill="1" applyBorder="1" applyAlignment="1" applyProtection="1">
      <alignment horizontal="left" vertical="center"/>
      <protection locked="0"/>
    </xf>
    <xf numFmtId="0" fontId="17" fillId="2" borderId="5"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4" borderId="1" xfId="0" applyFont="1" applyFill="1" applyBorder="1" applyAlignment="1" applyProtection="1">
      <alignment horizontal="left" wrapText="1"/>
      <protection locked="0"/>
    </xf>
    <xf numFmtId="0" fontId="2" fillId="4" borderId="2" xfId="0" applyFont="1" applyFill="1" applyBorder="1" applyAlignment="1" applyProtection="1">
      <alignment horizontal="left" wrapText="1"/>
      <protection locked="0"/>
    </xf>
    <xf numFmtId="0" fontId="2" fillId="4" borderId="3" xfId="0" applyFont="1" applyFill="1" applyBorder="1" applyAlignment="1" applyProtection="1">
      <alignment horizontal="left" wrapText="1"/>
      <protection locked="0"/>
    </xf>
    <xf numFmtId="0" fontId="1" fillId="10" borderId="0" xfId="0" applyFont="1" applyFill="1" applyAlignment="1" applyProtection="1">
      <alignment horizontal="left" vertical="top" wrapText="1"/>
      <protection locked="0"/>
    </xf>
    <xf numFmtId="0" fontId="3" fillId="10" borderId="0" xfId="0" applyFont="1" applyFill="1" applyBorder="1" applyAlignment="1" applyProtection="1">
      <alignment horizontal="left"/>
      <protection locked="0"/>
    </xf>
    <xf numFmtId="0" fontId="2" fillId="10" borderId="0" xfId="0" applyFont="1" applyFill="1" applyAlignment="1" applyProtection="1">
      <alignment horizontal="left" vertical="center"/>
      <protection locked="0"/>
    </xf>
    <xf numFmtId="0" fontId="2" fillId="2" borderId="34"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1" fillId="10" borderId="5" xfId="0" quotePrefix="1" applyFont="1" applyFill="1" applyBorder="1" applyAlignment="1" applyProtection="1">
      <alignment horizontal="left" vertical="center"/>
      <protection locked="0"/>
    </xf>
    <xf numFmtId="0" fontId="1" fillId="10" borderId="5" xfId="0" quotePrefix="1"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protection locked="0"/>
    </xf>
    <xf numFmtId="0" fontId="2" fillId="4" borderId="2" xfId="0"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0" fontId="2" fillId="10" borderId="0" xfId="0" applyFont="1" applyFill="1" applyAlignment="1" applyProtection="1">
      <alignment horizontal="center" vertical="center"/>
      <protection locked="0"/>
    </xf>
    <xf numFmtId="0" fontId="7" fillId="0" borderId="0" xfId="0" applyFont="1" applyAlignment="1" applyProtection="1">
      <alignment horizontal="center"/>
      <protection locked="0"/>
    </xf>
    <xf numFmtId="0" fontId="14" fillId="0" borderId="0" xfId="0" applyFont="1" applyBorder="1" applyAlignment="1" applyProtection="1">
      <alignment horizontal="center" vertical="center"/>
      <protection locked="0"/>
    </xf>
    <xf numFmtId="0" fontId="1" fillId="0" borderId="0" xfId="0" applyFont="1" applyAlignment="1" applyProtection="1">
      <alignment horizontal="center" wrapText="1"/>
      <protection locked="0"/>
    </xf>
    <xf numFmtId="0" fontId="1" fillId="4" borderId="23" xfId="0" applyFont="1" applyFill="1" applyBorder="1" applyAlignment="1" applyProtection="1">
      <alignment horizontal="center"/>
    </xf>
    <xf numFmtId="0" fontId="1" fillId="4" borderId="29" xfId="0" applyFont="1" applyFill="1" applyBorder="1" applyAlignment="1" applyProtection="1">
      <alignment horizontal="center"/>
    </xf>
    <xf numFmtId="0" fontId="1" fillId="2" borderId="6" xfId="0" applyFont="1" applyFill="1" applyBorder="1" applyAlignment="1" applyProtection="1">
      <alignment horizontal="center"/>
    </xf>
    <xf numFmtId="0" fontId="1" fillId="2" borderId="30" xfId="0" applyFont="1" applyFill="1" applyBorder="1" applyAlignment="1" applyProtection="1">
      <alignment horizontal="center"/>
    </xf>
    <xf numFmtId="0" fontId="1" fillId="4" borderId="5" xfId="0" applyFont="1" applyFill="1" applyBorder="1" applyAlignment="1" applyProtection="1">
      <alignment horizontal="center"/>
    </xf>
    <xf numFmtId="0" fontId="1" fillId="2" borderId="0" xfId="0" applyFont="1" applyFill="1" applyBorder="1" applyAlignment="1" applyProtection="1">
      <alignment horizontal="center"/>
    </xf>
    <xf numFmtId="0" fontId="2" fillId="0" borderId="0" xfId="0" applyFont="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1" fillId="4" borderId="6" xfId="0" applyFont="1" applyFill="1" applyBorder="1" applyAlignment="1" applyProtection="1">
      <alignment horizontal="center"/>
    </xf>
    <xf numFmtId="0" fontId="1" fillId="4" borderId="30" xfId="0" applyFont="1" applyFill="1" applyBorder="1" applyAlignment="1" applyProtection="1">
      <alignment horizontal="center"/>
    </xf>
    <xf numFmtId="0" fontId="1" fillId="4" borderId="0" xfId="0" applyFont="1" applyFill="1" applyBorder="1" applyAlignment="1" applyProtection="1">
      <alignment horizontal="center"/>
    </xf>
    <xf numFmtId="0" fontId="1" fillId="0" borderId="4" xfId="0" applyFont="1" applyBorder="1" applyAlignment="1" applyProtection="1">
      <alignment horizontal="center"/>
      <protection locked="0"/>
    </xf>
    <xf numFmtId="0" fontId="1" fillId="2" borderId="14" xfId="0" applyFont="1" applyFill="1" applyBorder="1" applyAlignment="1" applyProtection="1">
      <alignment horizontal="center"/>
    </xf>
    <xf numFmtId="0" fontId="1" fillId="4" borderId="7" xfId="0" applyFont="1" applyFill="1" applyBorder="1" applyAlignment="1" applyProtection="1">
      <alignment horizontal="center"/>
    </xf>
    <xf numFmtId="0" fontId="1" fillId="4" borderId="28" xfId="0" applyFont="1" applyFill="1" applyBorder="1" applyAlignment="1" applyProtection="1">
      <alignment horizontal="center"/>
    </xf>
    <xf numFmtId="0" fontId="1" fillId="4" borderId="4"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967D-A779-4A10-A201-8E7202A816CB}">
  <dimension ref="A1:M27"/>
  <sheetViews>
    <sheetView tabSelected="1" workbookViewId="0">
      <selection activeCell="B1" sqref="B1:L2"/>
    </sheetView>
  </sheetViews>
  <sheetFormatPr defaultColWidth="0" defaultRowHeight="15.6" zeroHeight="1" x14ac:dyDescent="0.3"/>
  <cols>
    <col min="1" max="1" width="4.09765625" customWidth="1"/>
    <col min="2" max="12" width="12.5" customWidth="1"/>
    <col min="13" max="13" width="4.09765625" customWidth="1"/>
    <col min="14" max="16384" width="8.796875" hidden="1"/>
  </cols>
  <sheetData>
    <row r="1" spans="1:13" ht="15.6" customHeight="1" x14ac:dyDescent="0.3">
      <c r="A1" s="245"/>
      <c r="B1" s="296" t="s">
        <v>120</v>
      </c>
      <c r="C1" s="297"/>
      <c r="D1" s="297"/>
      <c r="E1" s="297"/>
      <c r="F1" s="297"/>
      <c r="G1" s="297"/>
      <c r="H1" s="297"/>
      <c r="I1" s="297"/>
      <c r="J1" s="297"/>
      <c r="K1" s="297"/>
      <c r="L1" s="298"/>
      <c r="M1" s="245"/>
    </row>
    <row r="2" spans="1:13" ht="22.2" customHeight="1" x14ac:dyDescent="0.3">
      <c r="A2" s="245"/>
      <c r="B2" s="299"/>
      <c r="C2" s="300"/>
      <c r="D2" s="300"/>
      <c r="E2" s="300"/>
      <c r="F2" s="300"/>
      <c r="G2" s="300"/>
      <c r="H2" s="300"/>
      <c r="I2" s="300"/>
      <c r="J2" s="300"/>
      <c r="K2" s="300"/>
      <c r="L2" s="301"/>
      <c r="M2" s="245"/>
    </row>
    <row r="3" spans="1:13" ht="37.200000000000003" customHeight="1" x14ac:dyDescent="0.3">
      <c r="A3" s="245"/>
      <c r="B3" s="289" t="s">
        <v>121</v>
      </c>
      <c r="C3" s="290"/>
      <c r="D3" s="290"/>
      <c r="E3" s="290"/>
      <c r="F3" s="290"/>
      <c r="G3" s="290"/>
      <c r="H3" s="290"/>
      <c r="I3" s="290"/>
      <c r="J3" s="290"/>
      <c r="K3" s="290"/>
      <c r="L3" s="291"/>
      <c r="M3" s="245"/>
    </row>
    <row r="4" spans="1:13" ht="37.200000000000003" customHeight="1" x14ac:dyDescent="0.3">
      <c r="A4" s="245"/>
      <c r="B4" s="292"/>
      <c r="C4" s="290"/>
      <c r="D4" s="290"/>
      <c r="E4" s="290"/>
      <c r="F4" s="290"/>
      <c r="G4" s="290"/>
      <c r="H4" s="290"/>
      <c r="I4" s="290"/>
      <c r="J4" s="290"/>
      <c r="K4" s="290"/>
      <c r="L4" s="291"/>
      <c r="M4" s="245"/>
    </row>
    <row r="5" spans="1:13" ht="37.200000000000003" customHeight="1" x14ac:dyDescent="0.3">
      <c r="A5" s="245"/>
      <c r="B5" s="292"/>
      <c r="C5" s="290"/>
      <c r="D5" s="290"/>
      <c r="E5" s="290"/>
      <c r="F5" s="290"/>
      <c r="G5" s="290"/>
      <c r="H5" s="290"/>
      <c r="I5" s="290"/>
      <c r="J5" s="290"/>
      <c r="K5" s="290"/>
      <c r="L5" s="291"/>
      <c r="M5" s="245"/>
    </row>
    <row r="6" spans="1:13" ht="37.200000000000003" customHeight="1" x14ac:dyDescent="0.3">
      <c r="A6" s="245"/>
      <c r="B6" s="292"/>
      <c r="C6" s="290"/>
      <c r="D6" s="290"/>
      <c r="E6" s="290"/>
      <c r="F6" s="290"/>
      <c r="G6" s="290"/>
      <c r="H6" s="290"/>
      <c r="I6" s="290"/>
      <c r="J6" s="290"/>
      <c r="K6" s="290"/>
      <c r="L6" s="291"/>
      <c r="M6" s="245"/>
    </row>
    <row r="7" spans="1:13" ht="37.200000000000003" customHeight="1" x14ac:dyDescent="0.3">
      <c r="A7" s="245"/>
      <c r="B7" s="292"/>
      <c r="C7" s="290"/>
      <c r="D7" s="290"/>
      <c r="E7" s="290"/>
      <c r="F7" s="290"/>
      <c r="G7" s="290"/>
      <c r="H7" s="290"/>
      <c r="I7" s="290"/>
      <c r="J7" s="290"/>
      <c r="K7" s="290"/>
      <c r="L7" s="291"/>
      <c r="M7" s="245"/>
    </row>
    <row r="8" spans="1:13" ht="37.200000000000003" customHeight="1" x14ac:dyDescent="0.3">
      <c r="A8" s="245"/>
      <c r="B8" s="292"/>
      <c r="C8" s="290"/>
      <c r="D8" s="290"/>
      <c r="E8" s="290"/>
      <c r="F8" s="290"/>
      <c r="G8" s="290"/>
      <c r="H8" s="290"/>
      <c r="I8" s="290"/>
      <c r="J8" s="290"/>
      <c r="K8" s="290"/>
      <c r="L8" s="291"/>
      <c r="M8" s="245"/>
    </row>
    <row r="9" spans="1:13" ht="37.200000000000003" customHeight="1" x14ac:dyDescent="0.3">
      <c r="A9" s="245"/>
      <c r="B9" s="292"/>
      <c r="C9" s="290"/>
      <c r="D9" s="290"/>
      <c r="E9" s="290"/>
      <c r="F9" s="290"/>
      <c r="G9" s="290"/>
      <c r="H9" s="290"/>
      <c r="I9" s="290"/>
      <c r="J9" s="290"/>
      <c r="K9" s="290"/>
      <c r="L9" s="291"/>
      <c r="M9" s="245"/>
    </row>
    <row r="10" spans="1:13" ht="42" customHeight="1" x14ac:dyDescent="0.3">
      <c r="A10" s="245"/>
      <c r="B10" s="292"/>
      <c r="C10" s="290"/>
      <c r="D10" s="290"/>
      <c r="E10" s="290"/>
      <c r="F10" s="290"/>
      <c r="G10" s="290"/>
      <c r="H10" s="290"/>
      <c r="I10" s="290"/>
      <c r="J10" s="290"/>
      <c r="K10" s="290"/>
      <c r="L10" s="291"/>
      <c r="M10" s="245"/>
    </row>
    <row r="11" spans="1:13" ht="43.8" customHeight="1" x14ac:dyDescent="0.3">
      <c r="A11" s="245"/>
      <c r="B11" s="292"/>
      <c r="C11" s="290"/>
      <c r="D11" s="290"/>
      <c r="E11" s="290"/>
      <c r="F11" s="290"/>
      <c r="G11" s="290"/>
      <c r="H11" s="290"/>
      <c r="I11" s="290"/>
      <c r="J11" s="290"/>
      <c r="K11" s="290"/>
      <c r="L11" s="291"/>
      <c r="M11" s="245"/>
    </row>
    <row r="12" spans="1:13" ht="37.200000000000003" customHeight="1" x14ac:dyDescent="0.3">
      <c r="A12" s="245"/>
      <c r="B12" s="292"/>
      <c r="C12" s="290"/>
      <c r="D12" s="290"/>
      <c r="E12" s="290"/>
      <c r="F12" s="290"/>
      <c r="G12" s="290"/>
      <c r="H12" s="290"/>
      <c r="I12" s="290"/>
      <c r="J12" s="290"/>
      <c r="K12" s="290"/>
      <c r="L12" s="291"/>
      <c r="M12" s="245"/>
    </row>
    <row r="13" spans="1:13" ht="45" customHeight="1" x14ac:dyDescent="0.3">
      <c r="A13" s="245"/>
      <c r="B13" s="292"/>
      <c r="C13" s="290"/>
      <c r="D13" s="290"/>
      <c r="E13" s="290"/>
      <c r="F13" s="290"/>
      <c r="G13" s="290"/>
      <c r="H13" s="290"/>
      <c r="I13" s="290"/>
      <c r="J13" s="290"/>
      <c r="K13" s="290"/>
      <c r="L13" s="291"/>
      <c r="M13" s="245"/>
    </row>
    <row r="14" spans="1:13" ht="61.8" customHeight="1" x14ac:dyDescent="0.3">
      <c r="A14" s="245"/>
      <c r="B14" s="293"/>
      <c r="C14" s="294"/>
      <c r="D14" s="294"/>
      <c r="E14" s="294"/>
      <c r="F14" s="294"/>
      <c r="G14" s="294"/>
      <c r="H14" s="294"/>
      <c r="I14" s="294"/>
      <c r="J14" s="294"/>
      <c r="K14" s="294"/>
      <c r="L14" s="295"/>
      <c r="M14" s="245"/>
    </row>
    <row r="15" spans="1:13" ht="33" customHeight="1" x14ac:dyDescent="0.3">
      <c r="A15" s="245"/>
      <c r="B15" s="245"/>
      <c r="C15" s="245"/>
      <c r="D15" s="245"/>
      <c r="E15" s="245"/>
      <c r="F15" s="245"/>
      <c r="G15" s="245"/>
      <c r="H15" s="245"/>
      <c r="I15" s="245"/>
      <c r="J15" s="245"/>
      <c r="K15" s="245"/>
      <c r="L15" s="245"/>
      <c r="M15" s="245"/>
    </row>
    <row r="16" spans="1:13" ht="33" hidden="1" customHeight="1" x14ac:dyDescent="0.3"/>
    <row r="17" customFormat="1" ht="33" hidden="1" customHeight="1" x14ac:dyDescent="0.3"/>
    <row r="18" customFormat="1" ht="33" hidden="1" customHeight="1" x14ac:dyDescent="0.3"/>
    <row r="19" customFormat="1" ht="33" hidden="1" customHeight="1" x14ac:dyDescent="0.3"/>
    <row r="20" customFormat="1" ht="33" hidden="1" customHeight="1" x14ac:dyDescent="0.3"/>
    <row r="21" customFormat="1" ht="33" hidden="1" customHeight="1" x14ac:dyDescent="0.3"/>
    <row r="22" customFormat="1" hidden="1" x14ac:dyDescent="0.3"/>
    <row r="23" customFormat="1" hidden="1" x14ac:dyDescent="0.3"/>
    <row r="24" customFormat="1" hidden="1" x14ac:dyDescent="0.3"/>
    <row r="25" customFormat="1" hidden="1" x14ac:dyDescent="0.3"/>
    <row r="26" customFormat="1" hidden="1" x14ac:dyDescent="0.3"/>
    <row r="27" customFormat="1" hidden="1" x14ac:dyDescent="0.3"/>
  </sheetData>
  <mergeCells count="2">
    <mergeCell ref="B3:L14"/>
    <mergeCell ref="B1: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15"/>
  <sheetViews>
    <sheetView showGridLines="0" zoomScaleNormal="100" workbookViewId="0">
      <selection activeCell="D5" sqref="D5"/>
    </sheetView>
  </sheetViews>
  <sheetFormatPr defaultColWidth="11.19921875" defaultRowHeight="15.6" x14ac:dyDescent="0.3"/>
  <cols>
    <col min="1" max="1" width="11.19921875" style="1"/>
    <col min="2" max="2" width="3.19921875" style="1" customWidth="1"/>
    <col min="3" max="3" width="26" style="1" customWidth="1"/>
    <col min="4" max="4" width="45.69921875" style="1" customWidth="1"/>
    <col min="5" max="5" width="3.19921875" style="1" customWidth="1"/>
    <col min="6" max="16384" width="11.19921875" style="1"/>
  </cols>
  <sheetData>
    <row r="3" spans="2:5" x14ac:dyDescent="0.3">
      <c r="B3" s="6"/>
      <c r="C3" s="3"/>
      <c r="D3" s="3"/>
      <c r="E3" s="7"/>
    </row>
    <row r="4" spans="2:5" ht="6" customHeight="1" x14ac:dyDescent="0.3">
      <c r="B4" s="8"/>
      <c r="C4" s="4"/>
      <c r="D4" s="4"/>
      <c r="E4" s="9"/>
    </row>
    <row r="5" spans="2:5" x14ac:dyDescent="0.3">
      <c r="B5" s="8"/>
      <c r="C5" s="246" t="s">
        <v>0</v>
      </c>
      <c r="D5" s="247"/>
      <c r="E5" s="9"/>
    </row>
    <row r="6" spans="2:5" ht="6" customHeight="1" x14ac:dyDescent="0.3">
      <c r="B6" s="8"/>
      <c r="C6" s="10"/>
      <c r="D6" s="4"/>
      <c r="E6" s="9"/>
    </row>
    <row r="7" spans="2:5" ht="39" customHeight="1" x14ac:dyDescent="0.3">
      <c r="B7" s="8"/>
      <c r="C7" s="248" t="s">
        <v>117</v>
      </c>
      <c r="D7" s="249"/>
      <c r="E7" s="9"/>
    </row>
    <row r="8" spans="2:5" ht="6" customHeight="1" x14ac:dyDescent="0.3">
      <c r="B8" s="8"/>
      <c r="C8" s="4"/>
      <c r="D8" s="4"/>
      <c r="E8" s="9"/>
    </row>
    <row r="9" spans="2:5" ht="39" customHeight="1" x14ac:dyDescent="0.3">
      <c r="B9" s="8"/>
      <c r="C9" s="248" t="s">
        <v>118</v>
      </c>
      <c r="D9" s="247"/>
      <c r="E9" s="9"/>
    </row>
    <row r="10" spans="2:5" ht="6" customHeight="1" x14ac:dyDescent="0.3">
      <c r="B10" s="8"/>
      <c r="C10" s="4"/>
      <c r="D10" s="4"/>
      <c r="E10" s="9"/>
    </row>
    <row r="11" spans="2:5" ht="40.950000000000003" customHeight="1" x14ac:dyDescent="0.3">
      <c r="B11" s="8"/>
      <c r="C11" s="250" t="s">
        <v>1</v>
      </c>
      <c r="D11" s="249"/>
      <c r="E11" s="9"/>
    </row>
    <row r="12" spans="2:5" ht="6" customHeight="1" x14ac:dyDescent="0.3">
      <c r="B12" s="8"/>
      <c r="C12" s="4"/>
      <c r="D12" s="4"/>
      <c r="E12" s="9"/>
    </row>
    <row r="13" spans="2:5" x14ac:dyDescent="0.3">
      <c r="B13" s="13"/>
      <c r="C13" s="2"/>
      <c r="D13" s="2"/>
      <c r="E13" s="14"/>
    </row>
    <row r="14" spans="2:5" ht="10.199999999999999" customHeight="1" x14ac:dyDescent="0.3"/>
    <row r="15" spans="2:5" ht="55.95" customHeight="1" x14ac:dyDescent="0.3">
      <c r="C15" s="302" t="s">
        <v>119</v>
      </c>
      <c r="D15" s="302"/>
    </row>
  </sheetData>
  <mergeCells count="1">
    <mergeCell ref="C15:D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5"/>
  <sheetViews>
    <sheetView zoomScaleNormal="100" workbookViewId="0">
      <pane xSplit="4" ySplit="8" topLeftCell="E9" activePane="bottomRight" state="frozen"/>
      <selection pane="topRight" activeCell="E1" sqref="E1"/>
      <selection pane="bottomLeft" activeCell="A9" sqref="A9"/>
      <selection pane="bottomRight" activeCell="B2" sqref="B2:D2"/>
    </sheetView>
  </sheetViews>
  <sheetFormatPr defaultColWidth="0" defaultRowHeight="15.6" zeroHeight="1" x14ac:dyDescent="0.3"/>
  <cols>
    <col min="1" max="1" width="2.19921875" style="17" customWidth="1"/>
    <col min="2" max="2" width="4.69921875" style="15" customWidth="1"/>
    <col min="3" max="3" width="6.69921875" style="15" customWidth="1"/>
    <col min="4" max="4" width="62.5" style="15" customWidth="1"/>
    <col min="5" max="5" width="1" style="15" customWidth="1"/>
    <col min="6" max="6" width="17.69921875" style="17" customWidth="1"/>
    <col min="7" max="7" width="8.69921875" style="17" customWidth="1"/>
    <col min="8" max="8" width="25.69921875" style="17" customWidth="1"/>
    <col min="9" max="9" width="1.19921875" style="17" customWidth="1"/>
    <col min="10" max="10" width="17.69921875" style="17" customWidth="1"/>
    <col min="11" max="11" width="8.69921875" style="17" customWidth="1"/>
    <col min="12" max="12" width="25.69921875" style="17" customWidth="1"/>
    <col min="13" max="13" width="1.19921875" style="17" customWidth="1"/>
    <col min="14" max="14" width="17.69921875" style="17" customWidth="1"/>
    <col min="15" max="15" width="8.69921875" style="17" customWidth="1"/>
    <col min="16" max="16" width="25.69921875" style="17" customWidth="1"/>
    <col min="17" max="17" width="1.19921875" style="17" customWidth="1"/>
    <col min="18" max="18" width="17.69921875" style="17" customWidth="1"/>
    <col min="19" max="19" width="8.69921875" style="17" customWidth="1"/>
    <col min="20" max="20" width="25.69921875" style="17" customWidth="1"/>
    <col min="21" max="21" width="1.19921875" style="17" customWidth="1"/>
    <col min="22" max="22" width="17.69921875" style="17" customWidth="1"/>
    <col min="23" max="23" width="8.69921875" style="118" customWidth="1"/>
    <col min="24" max="24" width="25.69921875" style="118" customWidth="1"/>
    <col min="25" max="25" width="1.19921875" style="17" customWidth="1"/>
    <col min="26" max="16384" width="10.69921875" style="17" hidden="1"/>
  </cols>
  <sheetData>
    <row r="1" spans="1:25" x14ac:dyDescent="0.3">
      <c r="A1" s="15"/>
      <c r="F1" s="15"/>
      <c r="G1" s="15"/>
      <c r="H1" s="15"/>
      <c r="I1" s="15"/>
      <c r="J1" s="15"/>
      <c r="K1" s="15"/>
      <c r="L1" s="15"/>
      <c r="M1" s="15"/>
      <c r="N1" s="15"/>
      <c r="O1" s="15"/>
      <c r="P1" s="15"/>
      <c r="Q1" s="15"/>
      <c r="R1" s="15"/>
      <c r="S1" s="15"/>
      <c r="T1" s="15"/>
      <c r="U1" s="15"/>
      <c r="V1" s="15"/>
      <c r="W1" s="16"/>
      <c r="X1" s="16"/>
      <c r="Y1" s="15"/>
    </row>
    <row r="2" spans="1:25" x14ac:dyDescent="0.3">
      <c r="A2" s="15"/>
      <c r="B2" s="316" t="s">
        <v>2</v>
      </c>
      <c r="C2" s="317"/>
      <c r="D2" s="318"/>
      <c r="F2" s="15"/>
      <c r="G2" s="15"/>
      <c r="H2" s="15"/>
      <c r="I2" s="15"/>
      <c r="J2" s="15"/>
      <c r="K2" s="15"/>
      <c r="L2" s="15"/>
      <c r="M2" s="15"/>
      <c r="N2" s="15"/>
      <c r="O2" s="15"/>
      <c r="P2" s="15"/>
      <c r="Q2" s="15"/>
      <c r="R2" s="15"/>
      <c r="S2" s="15"/>
      <c r="T2" s="15"/>
      <c r="U2" s="15"/>
      <c r="V2" s="15"/>
      <c r="W2" s="16"/>
      <c r="X2" s="16"/>
      <c r="Y2" s="15"/>
    </row>
    <row r="3" spans="1:25" ht="10.199999999999999" customHeight="1" x14ac:dyDescent="0.3">
      <c r="A3" s="15"/>
      <c r="B3" s="18"/>
      <c r="C3" s="18"/>
      <c r="D3" s="18"/>
      <c r="F3" s="15"/>
      <c r="G3" s="15"/>
      <c r="H3" s="15"/>
      <c r="I3" s="15"/>
      <c r="J3" s="15"/>
      <c r="K3" s="15"/>
      <c r="L3" s="15"/>
      <c r="M3" s="15"/>
      <c r="N3" s="15"/>
      <c r="O3" s="15"/>
      <c r="P3" s="15"/>
      <c r="Q3" s="15"/>
      <c r="R3" s="15"/>
      <c r="S3" s="15"/>
      <c r="T3" s="15"/>
      <c r="U3" s="15"/>
      <c r="V3" s="15"/>
      <c r="W3" s="16"/>
      <c r="X3" s="16"/>
      <c r="Y3" s="15"/>
    </row>
    <row r="4" spans="1:25" ht="25.95" customHeight="1" x14ac:dyDescent="0.3">
      <c r="A4" s="15"/>
      <c r="B4" s="321" t="s">
        <v>3</v>
      </c>
      <c r="C4" s="321"/>
      <c r="D4" s="18"/>
      <c r="F4" s="15"/>
      <c r="G4" s="15"/>
      <c r="H4" s="15"/>
      <c r="I4" s="15"/>
      <c r="J4" s="15"/>
      <c r="K4" s="15"/>
      <c r="L4" s="15"/>
      <c r="M4" s="15"/>
      <c r="N4" s="15"/>
      <c r="O4" s="15"/>
      <c r="P4" s="15"/>
      <c r="Q4" s="15"/>
      <c r="R4" s="15"/>
      <c r="S4" s="15"/>
      <c r="T4" s="15"/>
      <c r="U4" s="15"/>
      <c r="V4" s="15"/>
      <c r="W4" s="16"/>
      <c r="X4" s="16"/>
      <c r="Y4" s="15"/>
    </row>
    <row r="5" spans="1:25" ht="100.2" customHeight="1" x14ac:dyDescent="0.35">
      <c r="A5" s="15"/>
      <c r="C5" s="324" t="s">
        <v>4</v>
      </c>
      <c r="D5" s="324"/>
      <c r="E5" s="19"/>
      <c r="F5" s="19"/>
      <c r="G5" s="19"/>
      <c r="H5" s="20" t="s">
        <v>5</v>
      </c>
      <c r="I5" s="19"/>
      <c r="J5" s="19"/>
      <c r="K5" s="19"/>
      <c r="L5" s="19"/>
      <c r="M5" s="19"/>
      <c r="N5" s="19"/>
      <c r="O5" s="15"/>
      <c r="P5" s="15"/>
      <c r="Q5" s="15"/>
      <c r="R5" s="21"/>
      <c r="S5" s="15"/>
      <c r="T5" s="15"/>
      <c r="U5" s="15"/>
      <c r="V5" s="15"/>
      <c r="W5" s="16"/>
      <c r="X5" s="16"/>
      <c r="Y5" s="15"/>
    </row>
    <row r="6" spans="1:25" ht="7.95" customHeight="1" thickBot="1" x14ac:dyDescent="0.35">
      <c r="A6" s="15"/>
      <c r="C6" s="22"/>
      <c r="F6" s="23"/>
      <c r="G6" s="23"/>
      <c r="H6" s="23"/>
      <c r="I6" s="23"/>
      <c r="J6" s="15"/>
      <c r="K6" s="15"/>
      <c r="L6" s="15"/>
      <c r="M6" s="15"/>
      <c r="N6" s="15"/>
      <c r="O6" s="15"/>
      <c r="P6" s="15"/>
      <c r="Q6" s="15"/>
      <c r="R6" s="15"/>
      <c r="S6" s="15"/>
      <c r="T6" s="15"/>
      <c r="U6" s="15"/>
      <c r="V6" s="15"/>
      <c r="W6" s="16"/>
      <c r="X6" s="16"/>
      <c r="Y6" s="15"/>
    </row>
    <row r="7" spans="1:25" ht="22.95" customHeight="1" x14ac:dyDescent="0.3">
      <c r="A7" s="15"/>
      <c r="B7" s="325" t="s">
        <v>6</v>
      </c>
      <c r="C7" s="325"/>
      <c r="F7" s="304" t="s">
        <v>7</v>
      </c>
      <c r="G7" s="305"/>
      <c r="H7" s="24" t="s">
        <v>8</v>
      </c>
      <c r="I7" s="25"/>
      <c r="J7" s="308" t="s">
        <v>9</v>
      </c>
      <c r="K7" s="309"/>
      <c r="L7" s="24" t="s">
        <v>8</v>
      </c>
      <c r="M7" s="26"/>
      <c r="N7" s="312" t="s">
        <v>10</v>
      </c>
      <c r="O7" s="313"/>
      <c r="P7" s="24" t="s">
        <v>8</v>
      </c>
      <c r="Q7" s="27"/>
      <c r="R7" s="308" t="s">
        <v>11</v>
      </c>
      <c r="S7" s="309"/>
      <c r="T7" s="24" t="s">
        <v>8</v>
      </c>
      <c r="U7" s="26"/>
      <c r="V7" s="304" t="s">
        <v>12</v>
      </c>
      <c r="W7" s="305"/>
      <c r="X7" s="28" t="s">
        <v>8</v>
      </c>
      <c r="Y7" s="15"/>
    </row>
    <row r="8" spans="1:25" ht="28.2" customHeight="1" thickBot="1" x14ac:dyDescent="0.35">
      <c r="A8" s="15"/>
      <c r="B8" s="326"/>
      <c r="C8" s="326"/>
      <c r="F8" s="306"/>
      <c r="G8" s="307"/>
      <c r="H8" s="119" t="str">
        <f>F7</f>
        <v>Enter Jurisdiction Name #1</v>
      </c>
      <c r="I8" s="29"/>
      <c r="J8" s="310"/>
      <c r="K8" s="311"/>
      <c r="L8" s="119" t="str">
        <f>J7</f>
        <v>Enter Jurisdiction Name #2</v>
      </c>
      <c r="M8" s="30"/>
      <c r="N8" s="314"/>
      <c r="O8" s="315"/>
      <c r="P8" s="119" t="str">
        <f>N7</f>
        <v>Enter Jurisdiction Name #3</v>
      </c>
      <c r="Q8" s="31"/>
      <c r="R8" s="310"/>
      <c r="S8" s="311"/>
      <c r="T8" s="119" t="str">
        <f>R7</f>
        <v>Enter Jurisdiction Name #4</v>
      </c>
      <c r="U8" s="30"/>
      <c r="V8" s="306"/>
      <c r="W8" s="307"/>
      <c r="X8" s="120" t="str">
        <f>V7</f>
        <v>Enter Jurisdiction Name #5</v>
      </c>
      <c r="Y8" s="32"/>
    </row>
    <row r="9" spans="1:25" ht="21" customHeight="1" x14ac:dyDescent="0.3">
      <c r="A9" s="15"/>
      <c r="B9" s="33" t="s">
        <v>13</v>
      </c>
      <c r="C9" s="34" t="s">
        <v>14</v>
      </c>
      <c r="D9" s="35"/>
      <c r="E9" s="35"/>
      <c r="F9" s="36"/>
      <c r="G9" s="37"/>
      <c r="H9" s="38"/>
      <c r="I9" s="30"/>
      <c r="J9" s="36"/>
      <c r="K9" s="37"/>
      <c r="L9" s="39"/>
      <c r="M9" s="30"/>
      <c r="N9" s="36"/>
      <c r="O9" s="37"/>
      <c r="P9" s="38"/>
      <c r="Q9" s="27"/>
      <c r="R9" s="36"/>
      <c r="S9" s="37"/>
      <c r="T9" s="39"/>
      <c r="U9" s="30"/>
      <c r="V9" s="36"/>
      <c r="W9" s="37"/>
      <c r="X9" s="40"/>
      <c r="Y9" s="32"/>
    </row>
    <row r="10" spans="1:25" ht="62.4" x14ac:dyDescent="0.3">
      <c r="A10" s="15"/>
      <c r="B10" s="41"/>
      <c r="C10" s="42" t="s">
        <v>15</v>
      </c>
      <c r="D10" s="43" t="s">
        <v>16</v>
      </c>
      <c r="E10" s="44"/>
      <c r="F10" s="45"/>
      <c r="G10" s="121" t="str">
        <f>IF(F10="No",0,(IF(F10="Yes",10,(IF(F10="Unknown",0," ")))))</f>
        <v xml:space="preserve"> </v>
      </c>
      <c r="H10" s="251"/>
      <c r="I10" s="46"/>
      <c r="J10" s="47"/>
      <c r="K10" s="121" t="str">
        <f>IF(J10="No",0,(IF(J10="Yes",10,(IF(J10="Unknown",0," ")))))</f>
        <v xml:space="preserve"> </v>
      </c>
      <c r="L10" s="52"/>
      <c r="M10" s="48"/>
      <c r="N10" s="45"/>
      <c r="O10" s="121" t="str">
        <f>IF(N10="No",0,(IF(N10="Yes",10,(IF(N10="Unknown",0," ")))))</f>
        <v xml:space="preserve"> </v>
      </c>
      <c r="P10" s="251"/>
      <c r="Q10" s="31"/>
      <c r="R10" s="47"/>
      <c r="S10" s="121" t="str">
        <f>IF(R10="No",0,(IF(R10="Yes",10,(IF(R10="Unknown",0," ")))))</f>
        <v xml:space="preserve"> </v>
      </c>
      <c r="T10" s="52"/>
      <c r="U10" s="30"/>
      <c r="V10" s="45"/>
      <c r="W10" s="121" t="str">
        <f>IF(V10="No",0,(IF(V10="Yes",10,(IF(V10="Unknown",0," ")))))</f>
        <v xml:space="preserve"> </v>
      </c>
      <c r="X10" s="277"/>
      <c r="Y10" s="49"/>
    </row>
    <row r="11" spans="1:25" ht="69" customHeight="1" x14ac:dyDescent="0.3">
      <c r="A11" s="15"/>
      <c r="B11" s="41"/>
      <c r="C11" s="42" t="s">
        <v>17</v>
      </c>
      <c r="D11" s="244" t="s">
        <v>18</v>
      </c>
      <c r="E11" s="35"/>
      <c r="F11" s="45"/>
      <c r="G11" s="121" t="str">
        <f>IF(F10="Yes","N/A",IF(F11="No",0,(IF(F11="Yes",5,(IF(F11="Unknown",0," "))))))</f>
        <v xml:space="preserve"> </v>
      </c>
      <c r="H11" s="252"/>
      <c r="I11" s="46"/>
      <c r="J11" s="47"/>
      <c r="K11" s="121" t="str">
        <f>IF(J10="Yes","N/A",IF(J11="No",0,(IF(J11="Yes",5,(IF(J11="Unknown",0," "))))))</f>
        <v xml:space="preserve"> </v>
      </c>
      <c r="L11" s="275"/>
      <c r="M11" s="48"/>
      <c r="N11" s="45"/>
      <c r="O11" s="121" t="str">
        <f>IF(N10="Yes","N/A",IF(N11="No",0,(IF(N11="Yes",5,(IF(N11="Unknown",0," "))))))</f>
        <v xml:space="preserve"> </v>
      </c>
      <c r="P11" s="252"/>
      <c r="Q11" s="31"/>
      <c r="R11" s="47"/>
      <c r="S11" s="121" t="str">
        <f>IF(R10="Yes","N/A",IF(R11="No",0,(IF(R11="Yes",5,(IF(R11="Unknown",0," "))))))</f>
        <v xml:space="preserve"> </v>
      </c>
      <c r="T11" s="275"/>
      <c r="U11" s="30"/>
      <c r="V11" s="45"/>
      <c r="W11" s="121" t="str">
        <f>IF(V10="Yes","N/A",IF(V11="No",0,(IF(V11="Yes",5,(IF(V11="Unknown",0," "))))))</f>
        <v xml:space="preserve"> </v>
      </c>
      <c r="X11" s="278"/>
      <c r="Y11" s="49"/>
    </row>
    <row r="12" spans="1:25" ht="39" customHeight="1" x14ac:dyDescent="0.3">
      <c r="A12" s="15"/>
      <c r="B12" s="41"/>
      <c r="C12" s="42" t="s">
        <v>19</v>
      </c>
      <c r="D12" s="50" t="s">
        <v>20</v>
      </c>
      <c r="E12" s="35"/>
      <c r="F12" s="45"/>
      <c r="G12" s="121" t="str">
        <f>IF(F10="Yes","N/A",IF(F11="Yes","N/A",IF(F12="No",0,(IF(F12="Yes",2,(IF(F12="Unknown",0," ")))))))</f>
        <v xml:space="preserve"> </v>
      </c>
      <c r="H12" s="251"/>
      <c r="I12" s="51"/>
      <c r="J12" s="47"/>
      <c r="K12" s="121" t="str">
        <f>IF(J10="Yes","N/A",IF(J11="Yes","N/A",IF(J12="No",0,(IF(J12="Yes",2,(IF(J12="Unknown",0," ")))))))</f>
        <v xml:space="preserve"> </v>
      </c>
      <c r="L12" s="52"/>
      <c r="M12" s="51"/>
      <c r="N12" s="45"/>
      <c r="O12" s="121" t="str">
        <f>IF(N10="Yes","N/A",IF(N11="Yes","N/A",IF(N12="No",0,(IF(N12="Yes",2,(IF(N12="Unknown",0," ")))))))</f>
        <v xml:space="preserve"> </v>
      </c>
      <c r="P12" s="251"/>
      <c r="Q12" s="31"/>
      <c r="R12" s="47"/>
      <c r="S12" s="121" t="str">
        <f>IF(R10="Yes","N/A",IF(R11="Yes","N/A",IF(R12="No",0,(IF(R12="Yes",2,(IF(R12="Unknown",0," ")))))))</f>
        <v xml:space="preserve"> </v>
      </c>
      <c r="T12" s="52"/>
      <c r="U12" s="30"/>
      <c r="V12" s="45"/>
      <c r="W12" s="121" t="str">
        <f>IF(V10="Yes","N/A",IF(V11="Yes","N/A",IF(V12="No",0,(IF(V12="Yes",2,(IF(V12="Unknown",0," ")))))))</f>
        <v xml:space="preserve"> </v>
      </c>
      <c r="X12" s="278"/>
      <c r="Y12" s="49"/>
    </row>
    <row r="13" spans="1:25" ht="55.95" customHeight="1" x14ac:dyDescent="0.3">
      <c r="A13" s="15"/>
      <c r="B13" s="41"/>
      <c r="C13" s="42" t="s">
        <v>21</v>
      </c>
      <c r="D13" s="50" t="s">
        <v>22</v>
      </c>
      <c r="E13" s="35"/>
      <c r="F13" s="45"/>
      <c r="G13" s="121" t="str">
        <f>IF(F13="No",0,(IF(F13="Yes",5,(IF(F13="Unknown",0," ")))))</f>
        <v xml:space="preserve"> </v>
      </c>
      <c r="H13" s="252"/>
      <c r="I13" s="46"/>
      <c r="J13" s="47"/>
      <c r="K13" s="121" t="str">
        <f>IF(J13="No",0,(IF(J13="Yes",5,(IF(J13="Unknown",0," ")))))</f>
        <v xml:space="preserve"> </v>
      </c>
      <c r="L13" s="52"/>
      <c r="M13" s="46"/>
      <c r="N13" s="45"/>
      <c r="O13" s="121" t="str">
        <f>IF(N13="No",0,(IF(N13="Yes",5,(IF(N13="Unknown",0," ")))))</f>
        <v xml:space="preserve"> </v>
      </c>
      <c r="P13" s="252"/>
      <c r="Q13" s="31"/>
      <c r="R13" s="47"/>
      <c r="S13" s="121" t="str">
        <f>IF(R13="No",0,(IF(R13="Yes",5,(IF(R13="Unknown",0," ")))))</f>
        <v xml:space="preserve"> </v>
      </c>
      <c r="T13" s="52"/>
      <c r="U13" s="30"/>
      <c r="V13" s="45"/>
      <c r="W13" s="121" t="str">
        <f>IF(V13="No",0,(IF(V13="Yes",5,(IF(V13="Unknown",0," ")))))</f>
        <v xml:space="preserve"> </v>
      </c>
      <c r="X13" s="278"/>
      <c r="Y13" s="49"/>
    </row>
    <row r="14" spans="1:25" ht="37.200000000000003" customHeight="1" x14ac:dyDescent="0.3">
      <c r="A14" s="15"/>
      <c r="B14" s="41"/>
      <c r="C14" s="42" t="s">
        <v>23</v>
      </c>
      <c r="D14" s="50" t="s">
        <v>24</v>
      </c>
      <c r="E14" s="44"/>
      <c r="F14" s="45"/>
      <c r="G14" s="121" t="str">
        <f>IF(F14="No",0,(IF(F14="Yes",15,(IF(F14="Unknown",0," ")))))</f>
        <v xml:space="preserve"> </v>
      </c>
      <c r="H14" s="252"/>
      <c r="I14" s="46"/>
      <c r="J14" s="47"/>
      <c r="K14" s="121" t="str">
        <f>IF(J14="No",0,(IF(J14="Yes",15,(IF(J14="Unknown",0," ")))))</f>
        <v xml:space="preserve"> </v>
      </c>
      <c r="L14" s="259"/>
      <c r="M14" s="46"/>
      <c r="N14" s="45"/>
      <c r="O14" s="121" t="str">
        <f>IF(N14="No",0,(IF(N14="Yes",15,(IF(N14="Unknown",0," ")))))</f>
        <v xml:space="preserve"> </v>
      </c>
      <c r="P14" s="252"/>
      <c r="Q14" s="31"/>
      <c r="R14" s="47"/>
      <c r="S14" s="121" t="str">
        <f>IF(R14="No",0,(IF(R14="Yes",15,(IF(R14="Unknown",0," ")))))</f>
        <v xml:space="preserve"> </v>
      </c>
      <c r="T14" s="52"/>
      <c r="U14" s="30"/>
      <c r="V14" s="45"/>
      <c r="W14" s="121" t="str">
        <f>IF(V14="No",0,(IF(V14="Yes",15,(IF(V14="Unknown",0," ")))))</f>
        <v xml:space="preserve"> </v>
      </c>
      <c r="X14" s="278"/>
      <c r="Y14" s="49"/>
    </row>
    <row r="15" spans="1:25" ht="22.95" customHeight="1" x14ac:dyDescent="0.3">
      <c r="A15" s="15"/>
      <c r="B15" s="53" t="s">
        <v>25</v>
      </c>
      <c r="C15" s="54" t="s">
        <v>26</v>
      </c>
      <c r="D15" s="55"/>
      <c r="E15" s="56"/>
      <c r="F15" s="57"/>
      <c r="G15" s="58"/>
      <c r="H15" s="253"/>
      <c r="I15" s="59"/>
      <c r="J15" s="57"/>
      <c r="K15" s="58"/>
      <c r="L15" s="60"/>
      <c r="M15" s="59"/>
      <c r="N15" s="57"/>
      <c r="O15" s="58"/>
      <c r="P15" s="253"/>
      <c r="Q15" s="31"/>
      <c r="R15" s="57"/>
      <c r="S15" s="58"/>
      <c r="T15" s="60"/>
      <c r="U15" s="30"/>
      <c r="V15" s="57"/>
      <c r="W15" s="58"/>
      <c r="X15" s="260"/>
      <c r="Y15" s="61"/>
    </row>
    <row r="16" spans="1:25" ht="69" customHeight="1" x14ac:dyDescent="0.3">
      <c r="A16" s="15"/>
      <c r="B16" s="62"/>
      <c r="C16" s="63" t="s">
        <v>15</v>
      </c>
      <c r="D16" s="64" t="s">
        <v>27</v>
      </c>
      <c r="E16" s="65"/>
      <c r="F16" s="45"/>
      <c r="G16" s="122" t="str">
        <f>IF(F16="No",0,(IF(F16="Yes",5,(IF(F16="Unknown",0," ")))))</f>
        <v xml:space="preserve"> </v>
      </c>
      <c r="H16" s="254"/>
      <c r="I16" s="66"/>
      <c r="J16" s="47"/>
      <c r="K16" s="122" t="str">
        <f>IF(J16="No",0,(IF(J16="Yes",5,(IF(J16="Unknown",0," ")))))</f>
        <v xml:space="preserve"> </v>
      </c>
      <c r="L16" s="52"/>
      <c r="M16" s="66"/>
      <c r="N16" s="45"/>
      <c r="O16" s="122" t="str">
        <f>IF(N16="No",0,(IF(N16="Yes",5,(IF(N16="Unknown",0," ")))))</f>
        <v xml:space="preserve"> </v>
      </c>
      <c r="P16" s="254"/>
      <c r="Q16" s="31"/>
      <c r="R16" s="47"/>
      <c r="S16" s="122" t="str">
        <f>IF(R16="No",0,(IF(R16="Yes",5,(IF(R16="Unknown",0," ")))))</f>
        <v xml:space="preserve"> </v>
      </c>
      <c r="T16" s="52"/>
      <c r="U16" s="30"/>
      <c r="V16" s="45"/>
      <c r="W16" s="122" t="str">
        <f>IF(V16="No",0,(IF(V16="Yes",5,(IF(V16="Unknown",0," ")))))</f>
        <v xml:space="preserve"> </v>
      </c>
      <c r="X16" s="279"/>
      <c r="Y16" s="61"/>
    </row>
    <row r="17" spans="1:25" ht="42" customHeight="1" x14ac:dyDescent="0.3">
      <c r="A17" s="15"/>
      <c r="B17" s="67"/>
      <c r="C17" s="63" t="s">
        <v>17</v>
      </c>
      <c r="D17" s="68" t="s">
        <v>28</v>
      </c>
      <c r="E17" s="65"/>
      <c r="F17" s="45"/>
      <c r="G17" s="122" t="str">
        <f>IF(F17="No",0,(IF(F17="Yes",10,(IF(F17="Some detail",5,(IF(F17="Unknown",0," ")))))))</f>
        <v xml:space="preserve"> </v>
      </c>
      <c r="H17" s="251"/>
      <c r="I17" s="69"/>
      <c r="J17" s="47"/>
      <c r="K17" s="122" t="str">
        <f>IF(J17="No",0,(IF(J17="Yes",10,(IF(J17="Some detail",5,(IF(J17="Unknown",0," ")))))))</f>
        <v xml:space="preserve"> </v>
      </c>
      <c r="L17" s="52"/>
      <c r="M17" s="69"/>
      <c r="N17" s="45"/>
      <c r="O17" s="122" t="str">
        <f>IF(N17="No",0,(IF(N17="Yes",10,(IF(N17="Some detail",5,(IF(N17="Unknown",0," ")))))))</f>
        <v xml:space="preserve"> </v>
      </c>
      <c r="P17" s="251"/>
      <c r="Q17" s="31"/>
      <c r="R17" s="47"/>
      <c r="S17" s="122" t="str">
        <f>IF(R17="No",0,(IF(R17="Yes",10,(IF(R17="Some detail",5,(IF(R17="Unknown",0," ")))))))</f>
        <v xml:space="preserve"> </v>
      </c>
      <c r="T17" s="52"/>
      <c r="U17" s="30"/>
      <c r="V17" s="45"/>
      <c r="W17" s="122" t="str">
        <f>IF(V17="No",0,(IF(V17="Yes",10,(IF(V17="Some detail",5,(IF(V17="Unknown",0," ")))))))</f>
        <v xml:space="preserve"> </v>
      </c>
      <c r="X17" s="278"/>
      <c r="Y17" s="49"/>
    </row>
    <row r="18" spans="1:25" ht="22.95" customHeight="1" x14ac:dyDescent="0.3">
      <c r="A18" s="15"/>
      <c r="B18" s="70" t="s">
        <v>29</v>
      </c>
      <c r="C18" s="322" t="s">
        <v>30</v>
      </c>
      <c r="D18" s="323"/>
      <c r="E18" s="71"/>
      <c r="F18" s="72"/>
      <c r="G18" s="73"/>
      <c r="H18" s="137"/>
      <c r="I18" s="69"/>
      <c r="J18" s="72"/>
      <c r="K18" s="73"/>
      <c r="L18" s="39"/>
      <c r="M18" s="69"/>
      <c r="N18" s="72"/>
      <c r="O18" s="73"/>
      <c r="P18" s="137"/>
      <c r="Q18" s="31"/>
      <c r="R18" s="72"/>
      <c r="S18" s="73"/>
      <c r="T18" s="39"/>
      <c r="U18" s="30"/>
      <c r="V18" s="72"/>
      <c r="W18" s="73"/>
      <c r="X18" s="280"/>
      <c r="Y18" s="49"/>
    </row>
    <row r="19" spans="1:25" ht="87" customHeight="1" x14ac:dyDescent="0.3">
      <c r="A19" s="15"/>
      <c r="B19" s="74"/>
      <c r="C19" s="75" t="s">
        <v>15</v>
      </c>
      <c r="D19" s="76" t="s">
        <v>31</v>
      </c>
      <c r="E19" s="44"/>
      <c r="F19" s="77"/>
      <c r="G19" s="121" t="str">
        <f>IF(F19="No",0,(IF(F19="Yes",15,(IF(F19="Implied concurrent",5,(IF(F19="Concurrent but not coordinated",5,(IF(F19="Unknown",0," ")))))))))</f>
        <v xml:space="preserve"> </v>
      </c>
      <c r="H19" s="251"/>
      <c r="I19" s="69"/>
      <c r="J19" s="78"/>
      <c r="K19" s="121" t="str">
        <f>IF(J19="No",0,(IF(J19="Yes",15,(IF(J19="Implied concurrent",5,(IF(J19="Concurrent but not coordinated",5,(IF(J19="Unknown",0," ")))))))))</f>
        <v xml:space="preserve"> </v>
      </c>
      <c r="L19" s="52"/>
      <c r="M19" s="69"/>
      <c r="N19" s="77"/>
      <c r="O19" s="121" t="str">
        <f>IF(N19="No",0,(IF(N19="Yes",15,(IF(N19="Implied concurrent",5,(IF(N19="Concurrent but not coordinated",5,(IF(N19="Unknown",0," ")))))))))</f>
        <v xml:space="preserve"> </v>
      </c>
      <c r="P19" s="251"/>
      <c r="Q19" s="31"/>
      <c r="R19" s="78"/>
      <c r="S19" s="121" t="str">
        <f>IF(R19="No",0,(IF(R19="Yes",15,(IF(R19="Implied concurrent",5,(IF(R19="Concurrent but not coordinated",5,(IF(R19="Unknown",0," ")))))))))</f>
        <v xml:space="preserve"> </v>
      </c>
      <c r="T19" s="52"/>
      <c r="U19" s="30"/>
      <c r="V19" s="77"/>
      <c r="W19" s="121" t="str">
        <f>IF(V19="No",0,(IF(V19="Yes",15,(IF(V19="Implied concurrent",5,(IF(V19="Concurrent but not coordinated",5,(IF(V19="Unknown",0," ")))))))))</f>
        <v xml:space="preserve"> </v>
      </c>
      <c r="X19" s="277"/>
      <c r="Y19" s="49"/>
    </row>
    <row r="20" spans="1:25" ht="52.95" customHeight="1" x14ac:dyDescent="0.3">
      <c r="A20" s="15"/>
      <c r="B20" s="79"/>
      <c r="C20" s="80" t="s">
        <v>17</v>
      </c>
      <c r="D20" s="81" t="s">
        <v>32</v>
      </c>
      <c r="E20" s="82"/>
      <c r="F20" s="123" t="str">
        <f>IF(F19="Yes","No",(IF(F19="Concurrent but not coordinated","No",(IF(F19="No","Yes",(IF(F19="Implied Concurrent","Implied No",(IF(F19="Unknown","Unknown"," ")))))))))</f>
        <v xml:space="preserve"> </v>
      </c>
      <c r="G20" s="124" t="str">
        <f>IF(G19="Yes","No",(IF(G19="Concurrent but not coordinated","No",(IF(G19="No","Yes",(IF(G19="Implied Concurrent","Implied No",(IF(G19="Unknown","Unknown"," ")))))))))</f>
        <v xml:space="preserve"> </v>
      </c>
      <c r="H20" s="251"/>
      <c r="I20" s="51"/>
      <c r="J20" s="125" t="str">
        <f>IF(J19="Yes","No",(IF(J19="Concurrent but not coordinated","No",(IF(J19="No","Yes",(IF(J19="Implied Concurrent","Implied No",(IF(J19="Unknown","Unknown"," ")))))))))</f>
        <v xml:space="preserve"> </v>
      </c>
      <c r="K20" s="126" t="str">
        <f>IF(J20="No","N/A",(IF(J20="Yes",0,(IF(J20="Unknown","Unknown"," ")))))</f>
        <v xml:space="preserve"> </v>
      </c>
      <c r="L20" s="52"/>
      <c r="M20" s="85"/>
      <c r="N20" s="83"/>
      <c r="O20" s="126" t="str">
        <f>IF(N20="No","N/A",(IF(N20="Yes",0,(IF(N20="Unknown","Unknown"," ")))))</f>
        <v xml:space="preserve"> </v>
      </c>
      <c r="P20" s="251"/>
      <c r="Q20" s="31"/>
      <c r="R20" s="125" t="str">
        <f>IF(R19="Yes","No",(IF(R19="Concurrent but not coordinated","No",(IF(R19="No","Yes",(IF(R19="Implied Concurrent","Implied No",(IF(R19="Unknown","Unknown"," ")))))))))</f>
        <v xml:space="preserve"> </v>
      </c>
      <c r="S20" s="126" t="str">
        <f>IF(R20="No","N/A",(IF(R20="Yes",0,(IF(R20="Unknown","Unknown"," ")))))</f>
        <v xml:space="preserve"> </v>
      </c>
      <c r="T20" s="52"/>
      <c r="U20" s="30"/>
      <c r="V20" s="123" t="str">
        <f>IF(V19="Yes","No",(IF(V19="Concurrent but not coordinated","No",(IF(V19="No","Yes",(IF(V19="Implied Concurrent","Implied No",(IF(V19="Unknown","Unknown"," ")))))))))</f>
        <v xml:space="preserve"> </v>
      </c>
      <c r="W20" s="126" t="str">
        <f>IF(V20="No","N/A",(IF(V20="Yes",0,(IF(V20="Unknown","Unknown"," ")))))</f>
        <v xml:space="preserve"> </v>
      </c>
      <c r="X20" s="281"/>
      <c r="Y20" s="49"/>
    </row>
    <row r="21" spans="1:25" ht="27" customHeight="1" x14ac:dyDescent="0.3">
      <c r="A21" s="15"/>
      <c r="B21" s="86" t="s">
        <v>33</v>
      </c>
      <c r="C21" s="319" t="s">
        <v>34</v>
      </c>
      <c r="D21" s="320"/>
      <c r="E21" s="17"/>
      <c r="F21" s="87"/>
      <c r="G21" s="88"/>
      <c r="H21" s="255"/>
      <c r="I21" s="69"/>
      <c r="J21" s="87"/>
      <c r="K21" s="88"/>
      <c r="L21" s="60"/>
      <c r="M21" s="69"/>
      <c r="N21" s="87"/>
      <c r="O21" s="88"/>
      <c r="P21" s="255"/>
      <c r="Q21" s="31"/>
      <c r="R21" s="87"/>
      <c r="S21" s="88"/>
      <c r="T21" s="60"/>
      <c r="U21" s="30"/>
      <c r="V21" s="87"/>
      <c r="W21" s="88"/>
      <c r="X21" s="282"/>
      <c r="Y21" s="49"/>
    </row>
    <row r="22" spans="1:25" ht="67.2" customHeight="1" x14ac:dyDescent="0.3">
      <c r="A22" s="15"/>
      <c r="B22" s="89"/>
      <c r="C22" s="90" t="s">
        <v>15</v>
      </c>
      <c r="D22" s="243" t="s">
        <v>35</v>
      </c>
      <c r="E22" s="17"/>
      <c r="F22" s="45"/>
      <c r="G22" s="122" t="str">
        <f>IF(F22="No",0,(IF(F22="Yes",10,(IF(F22="Unknown",0," ")))))</f>
        <v xml:space="preserve"> </v>
      </c>
      <c r="H22" s="251"/>
      <c r="I22" s="69"/>
      <c r="J22" s="47"/>
      <c r="K22" s="122" t="str">
        <f>IF(J22="No",0,(IF(J22="Yes",10,(IF(J22="Unknown",0," ")))))</f>
        <v xml:space="preserve"> </v>
      </c>
      <c r="L22" s="52"/>
      <c r="M22" s="69"/>
      <c r="N22" s="45"/>
      <c r="O22" s="122" t="str">
        <f>IF(N22="No",0,(IF(N22="Yes",10,(IF(N22="Unknown",0," ")))))</f>
        <v xml:space="preserve"> </v>
      </c>
      <c r="P22" s="251"/>
      <c r="Q22" s="31"/>
      <c r="R22" s="47"/>
      <c r="S22" s="122" t="str">
        <f>IF(R22="No",0,(IF(R22="Yes",10,(IF(R22="Unknown",0," ")))))</f>
        <v xml:space="preserve"> </v>
      </c>
      <c r="T22" s="52"/>
      <c r="U22" s="30"/>
      <c r="V22" s="45"/>
      <c r="W22" s="122" t="str">
        <f>IF(V22="No",0,(IF(V22="Yes",10,(IF(V22="Unknown",0," ")))))</f>
        <v xml:space="preserve"> </v>
      </c>
      <c r="X22" s="277"/>
      <c r="Y22" s="49"/>
    </row>
    <row r="23" spans="1:25" ht="93.6" x14ac:dyDescent="0.3">
      <c r="A23" s="15"/>
      <c r="B23" s="91"/>
      <c r="C23" s="92" t="s">
        <v>17</v>
      </c>
      <c r="D23" s="68" t="s">
        <v>36</v>
      </c>
      <c r="E23" s="93"/>
      <c r="F23" s="94"/>
      <c r="G23" s="122" t="str">
        <f>IF(F23="5 days",10,(IF(F23="10-15 days",5,(IF(F23="&gt; 15 days",0,(IF(F23="No Required Timeframe",0,(IF(F23="Unknown",0," ")))))))))</f>
        <v xml:space="preserve"> </v>
      </c>
      <c r="H23" s="251"/>
      <c r="I23" s="51"/>
      <c r="J23" s="95"/>
      <c r="K23" s="122" t="str">
        <f>IF(J23="5 days",10,(IF(J23="10-15 days",5,(IF(J23="&gt; 15 days",0,(IF(J23="No Required Timeframe",0,(IF(J23="Unknown",0," ")))))))))</f>
        <v xml:space="preserve"> </v>
      </c>
      <c r="L23" s="52"/>
      <c r="M23" s="51"/>
      <c r="N23" s="94"/>
      <c r="O23" s="122" t="str">
        <f>IF(N23="5 days",10,(IF(N23="10-15 days",5,(IF(N23="&gt; 15 days",0,(IF(N23="No Required Timeframe",0,(IF(N23="Unknown",0," ")))))))))</f>
        <v xml:space="preserve"> </v>
      </c>
      <c r="P23" s="251"/>
      <c r="Q23" s="31"/>
      <c r="R23" s="95"/>
      <c r="S23" s="122" t="str">
        <f>IF(R23="5 days",10,(IF(R23="10-15 days",5,(IF(R23="&gt; 15 days",0,(IF(R23="No Required Timeframe",0,(IF(R23="Unknown",0," ")))))))))</f>
        <v xml:space="preserve"> </v>
      </c>
      <c r="T23" s="52"/>
      <c r="U23" s="30"/>
      <c r="V23" s="94"/>
      <c r="W23" s="122" t="str">
        <f>IF(V23="5 days",10,(IF(V23="10-15 days",5,(IF(V23="&gt; 15 days",0,(IF(V23="No Required Timeframe",0,(IF(V23="Unknown",0," ")))))))))</f>
        <v xml:space="preserve"> </v>
      </c>
      <c r="X23" s="278"/>
      <c r="Y23" s="32"/>
    </row>
    <row r="24" spans="1:25" ht="37.950000000000003" customHeight="1" x14ac:dyDescent="0.3">
      <c r="A24" s="15"/>
      <c r="B24" s="91"/>
      <c r="C24" s="92" t="s">
        <v>19</v>
      </c>
      <c r="D24" s="96" t="s">
        <v>37</v>
      </c>
      <c r="E24" s="56"/>
      <c r="F24" s="45"/>
      <c r="G24" s="122" t="str">
        <f>IF(F24="No",0,(IF(F24="Yes",10,(IF(F24="Unknown",0," ")))))</f>
        <v xml:space="preserve"> </v>
      </c>
      <c r="H24" s="256"/>
      <c r="I24" s="97"/>
      <c r="J24" s="47"/>
      <c r="K24" s="122" t="str">
        <f>IF(J24="No",0,(IF(J24="Yes",10,(IF(J24="Unknown",0," ")))))</f>
        <v xml:space="preserve"> </v>
      </c>
      <c r="L24" s="52"/>
      <c r="M24" s="97"/>
      <c r="N24" s="45"/>
      <c r="O24" s="122" t="str">
        <f>IF(N24="No",0,(IF(N24="Yes",10,(IF(N24="Unknown",0," ")))))</f>
        <v xml:space="preserve"> </v>
      </c>
      <c r="P24" s="256"/>
      <c r="Q24" s="31"/>
      <c r="R24" s="47"/>
      <c r="S24" s="122" t="str">
        <f>IF(R24="No",0,(IF(R24="Yes",10,(IF(R24="Unknown",0," ")))))</f>
        <v xml:space="preserve"> </v>
      </c>
      <c r="T24" s="52"/>
      <c r="U24" s="30"/>
      <c r="V24" s="45"/>
      <c r="W24" s="122" t="str">
        <f>IF(V24="No",0,(IF(V24="Yes",10,(IF(V24="Unknown",0," ")))))</f>
        <v xml:space="preserve"> </v>
      </c>
      <c r="X24" s="283"/>
      <c r="Y24" s="49"/>
    </row>
    <row r="25" spans="1:25" ht="19.95" customHeight="1" x14ac:dyDescent="0.3">
      <c r="A25" s="15"/>
      <c r="B25" s="33" t="s">
        <v>38</v>
      </c>
      <c r="C25" s="34" t="s">
        <v>39</v>
      </c>
      <c r="D25" s="98"/>
      <c r="E25" s="71"/>
      <c r="F25" s="99"/>
      <c r="G25" s="37"/>
      <c r="H25" s="257"/>
      <c r="I25" s="100"/>
      <c r="J25" s="99"/>
      <c r="K25" s="37"/>
      <c r="L25" s="39"/>
      <c r="M25" s="100"/>
      <c r="N25" s="99"/>
      <c r="O25" s="37"/>
      <c r="P25" s="257"/>
      <c r="Q25" s="31"/>
      <c r="R25" s="99"/>
      <c r="S25" s="37"/>
      <c r="T25" s="39"/>
      <c r="U25" s="30"/>
      <c r="V25" s="99"/>
      <c r="W25" s="37"/>
      <c r="X25" s="284"/>
      <c r="Y25" s="32"/>
    </row>
    <row r="26" spans="1:25" ht="39" customHeight="1" x14ac:dyDescent="0.3">
      <c r="A26" s="15"/>
      <c r="B26" s="101"/>
      <c r="C26" s="42" t="s">
        <v>15</v>
      </c>
      <c r="D26" s="102" t="s">
        <v>40</v>
      </c>
      <c r="E26" s="35"/>
      <c r="F26" s="45"/>
      <c r="G26" s="121" t="str">
        <f>IF(F26="No",0,(IF(F26="Yes",5,(IF(F26="Unknown",0," ")))))</f>
        <v xml:space="preserve"> </v>
      </c>
      <c r="H26" s="251"/>
      <c r="I26" s="69"/>
      <c r="J26" s="47"/>
      <c r="K26" s="121" t="str">
        <f>IF(J26="No",0,(IF(J26="Yes",5,(IF(J26="Unknown",0," ")))))</f>
        <v xml:space="preserve"> </v>
      </c>
      <c r="L26" s="52"/>
      <c r="M26" s="69"/>
      <c r="N26" s="45"/>
      <c r="O26" s="121" t="str">
        <f>IF(N26="No",0,(IF(N26="Yes",5,(IF(N26="Unknown",0," ")))))</f>
        <v xml:space="preserve"> </v>
      </c>
      <c r="P26" s="251"/>
      <c r="Q26" s="31"/>
      <c r="R26" s="47"/>
      <c r="S26" s="121" t="str">
        <f>IF(R26="No",0,(IF(R26="Yes",5,(IF(R26="Unknown",0," ")))))</f>
        <v xml:space="preserve"> </v>
      </c>
      <c r="T26" s="52"/>
      <c r="U26" s="30"/>
      <c r="V26" s="45"/>
      <c r="W26" s="121" t="str">
        <f>IF(V26="No",0,(IF(V26="Yes",5,(IF(V26="Unknown",0," ")))))</f>
        <v xml:space="preserve"> </v>
      </c>
      <c r="X26" s="277"/>
      <c r="Y26" s="49"/>
    </row>
    <row r="27" spans="1:25" ht="37.200000000000003" customHeight="1" x14ac:dyDescent="0.3">
      <c r="A27" s="15"/>
      <c r="B27" s="101"/>
      <c r="C27" s="42" t="s">
        <v>17</v>
      </c>
      <c r="D27" s="50" t="s">
        <v>41</v>
      </c>
      <c r="E27" s="82"/>
      <c r="F27" s="45"/>
      <c r="G27" s="121" t="str">
        <f>IF(F27="No",0,(IF(F27="Yes",5,(IF(F27="Unknown",0," ")))))</f>
        <v xml:space="preserve"> </v>
      </c>
      <c r="H27" s="251"/>
      <c r="I27" s="51"/>
      <c r="J27" s="47"/>
      <c r="K27" s="121" t="str">
        <f>IF(J27="No",0,(IF(J27="Yes",5,(IF(J27="Unknown",0," ")))))</f>
        <v xml:space="preserve"> </v>
      </c>
      <c r="L27" s="52"/>
      <c r="M27" s="51"/>
      <c r="N27" s="45"/>
      <c r="O27" s="121" t="str">
        <f>IF(N27="No",0,(IF(N27="Yes",5,(IF(N27="Unknown",0," ")))))</f>
        <v xml:space="preserve"> </v>
      </c>
      <c r="P27" s="251"/>
      <c r="Q27" s="31"/>
      <c r="R27" s="47"/>
      <c r="S27" s="121" t="str">
        <f>IF(R27="No",0,(IF(R27="Yes",5,(IF(R27="Unknown",0," ")))))</f>
        <v xml:space="preserve"> </v>
      </c>
      <c r="T27" s="52"/>
      <c r="U27" s="30"/>
      <c r="V27" s="45"/>
      <c r="W27" s="121" t="str">
        <f>IF(V27="No",0,(IF(V27="Yes",5,(IF(V27="Unknown",0," ")))))</f>
        <v xml:space="preserve"> </v>
      </c>
      <c r="X27" s="278"/>
      <c r="Y27" s="49"/>
    </row>
    <row r="28" spans="1:25" ht="57" customHeight="1" x14ac:dyDescent="0.3">
      <c r="A28" s="15"/>
      <c r="B28" s="101"/>
      <c r="C28" s="42" t="s">
        <v>19</v>
      </c>
      <c r="D28" s="50" t="s">
        <v>42</v>
      </c>
      <c r="E28" s="82"/>
      <c r="F28" s="45"/>
      <c r="G28" s="121" t="str">
        <f>IF(F28="No",0,(IF(F28="Yes",5,(IF(F28="Unknown",0," ")))))</f>
        <v xml:space="preserve"> </v>
      </c>
      <c r="H28" s="254"/>
      <c r="I28" s="103"/>
      <c r="J28" s="47"/>
      <c r="K28" s="121" t="str">
        <f>IF(J28="No",0,(IF(J28="Yes",5,(IF(J28="Unknown",0," ")))))</f>
        <v xml:space="preserve"> </v>
      </c>
      <c r="L28" s="52"/>
      <c r="M28" s="103"/>
      <c r="N28" s="45"/>
      <c r="O28" s="121" t="str">
        <f>IF(N28="No",0,(IF(N28="Yes",5,(IF(N28="Unknown",0," ")))))</f>
        <v xml:space="preserve"> </v>
      </c>
      <c r="P28" s="254"/>
      <c r="Q28" s="31"/>
      <c r="R28" s="47"/>
      <c r="S28" s="121" t="str">
        <f>IF(R28="No",0,(IF(R28="Yes",5,(IF(R28="Unknown",0," ")))))</f>
        <v xml:space="preserve"> </v>
      </c>
      <c r="T28" s="52"/>
      <c r="U28" s="30"/>
      <c r="V28" s="45"/>
      <c r="W28" s="121" t="str">
        <f>IF(V28="No",0,(IF(V28="Yes",5,(IF(V28="Unknown",0," ")))))</f>
        <v xml:space="preserve"> </v>
      </c>
      <c r="X28" s="285"/>
      <c r="Y28" s="61"/>
    </row>
    <row r="29" spans="1:25" ht="55.2" customHeight="1" x14ac:dyDescent="0.3">
      <c r="A29" s="15"/>
      <c r="B29" s="101" t="s">
        <v>43</v>
      </c>
      <c r="C29" s="42" t="s">
        <v>21</v>
      </c>
      <c r="D29" s="43" t="s">
        <v>44</v>
      </c>
      <c r="E29" s="44"/>
      <c r="F29" s="104"/>
      <c r="G29" s="121" t="str">
        <f>IF(F28="No","N/A",(IF(F29="Detailed tracking",10,(IF(F29="Limited detail",5,(IF(F29="No detail",0,(IF(F29="Unknown",0," ")))))))))</f>
        <v xml:space="preserve"> </v>
      </c>
      <c r="H29" s="252"/>
      <c r="I29" s="46"/>
      <c r="J29" s="105"/>
      <c r="K29" s="121" t="str">
        <f>IF(J28="No","N/A",(IF(J29="Detailed tracking",10,(IF(J29="Limited detail",5,(IF(J29="No detail",0,(IF(J29="Unknown",0," ")))))))))</f>
        <v xml:space="preserve"> </v>
      </c>
      <c r="L29" s="52"/>
      <c r="M29" s="106"/>
      <c r="N29" s="104"/>
      <c r="O29" s="121" t="str">
        <f>IF(N28="No","N/A",(IF(N29="Detailed tracking",10,(IF(N29="Limited detail",5,(IF(N29="No detail",0,(IF(N29="Unknown",0," ")))))))))</f>
        <v xml:space="preserve"> </v>
      </c>
      <c r="P29" s="252"/>
      <c r="Q29" s="31"/>
      <c r="R29" s="105"/>
      <c r="S29" s="121" t="str">
        <f>IF(R28="No","N/A",(IF(R29="Detailed tracking",10,(IF(R29="Limited detail",5,(IF(R29="No detail",0,(IF(R29="Unknown",0," ")))))))))</f>
        <v xml:space="preserve"> </v>
      </c>
      <c r="T29" s="52"/>
      <c r="U29" s="30"/>
      <c r="V29" s="104"/>
      <c r="W29" s="121" t="str">
        <f>IF(V28="No","N/A",(IF(V29="Detailed tracking",10,(IF(V29="Limited detail",5,(IF(V29="No detail",0,(IF(V29="Unknown",0," ")))))))))</f>
        <v xml:space="preserve"> </v>
      </c>
      <c r="X29" s="278"/>
      <c r="Y29" s="49"/>
    </row>
    <row r="30" spans="1:25" ht="39" customHeight="1" thickBot="1" x14ac:dyDescent="0.35">
      <c r="A30" s="15"/>
      <c r="B30" s="107"/>
      <c r="C30" s="108" t="s">
        <v>23</v>
      </c>
      <c r="D30" s="43" t="s">
        <v>45</v>
      </c>
      <c r="E30" s="44"/>
      <c r="F30" s="109"/>
      <c r="G30" s="127" t="str">
        <f>IF(F30="No",0,(IF(F30="Yes",5,(IF(F30="Unknown",0," ")))))</f>
        <v xml:space="preserve"> </v>
      </c>
      <c r="H30" s="258"/>
      <c r="I30" s="110"/>
      <c r="J30" s="111"/>
      <c r="K30" s="127" t="str">
        <f>IF(J30="No",0,(IF(J30="Yes",5,(IF(J30="Unknown",0," ")))))</f>
        <v xml:space="preserve"> </v>
      </c>
      <c r="L30" s="276"/>
      <c r="M30" s="112"/>
      <c r="N30" s="109"/>
      <c r="O30" s="127" t="str">
        <f>IF(N30="No",0,(IF(N30="Yes",5,(IF(N30="Unknown",0," ")))))</f>
        <v xml:space="preserve"> </v>
      </c>
      <c r="P30" s="258"/>
      <c r="Q30" s="113"/>
      <c r="R30" s="111"/>
      <c r="S30" s="127" t="str">
        <f>IF(R30="No",0,(IF(R30="Yes",5,(IF(R30="Unknown",0," ")))))</f>
        <v xml:space="preserve"> </v>
      </c>
      <c r="T30" s="276"/>
      <c r="U30" s="114"/>
      <c r="V30" s="109"/>
      <c r="W30" s="127" t="str">
        <f>IF(V30="No",0,(IF(V30="Yes",5,(IF(V30="Unknown",0," ")))))</f>
        <v xml:space="preserve"> </v>
      </c>
      <c r="X30" s="286"/>
      <c r="Y30" s="49"/>
    </row>
    <row r="31" spans="1:25" ht="7.2" customHeight="1" thickBot="1" x14ac:dyDescent="0.35">
      <c r="A31" s="15"/>
      <c r="F31" s="15"/>
      <c r="G31" s="15"/>
      <c r="H31" s="15"/>
      <c r="I31" s="15"/>
      <c r="J31" s="15"/>
      <c r="K31" s="15"/>
      <c r="L31" s="15"/>
      <c r="M31" s="15"/>
      <c r="N31" s="15"/>
      <c r="O31" s="15"/>
      <c r="P31" s="15"/>
      <c r="Q31" s="15"/>
      <c r="R31" s="15"/>
      <c r="S31" s="15"/>
      <c r="T31" s="15"/>
      <c r="U31" s="15"/>
      <c r="V31" s="15"/>
      <c r="W31" s="15"/>
      <c r="X31" s="15"/>
      <c r="Y31" s="15"/>
    </row>
    <row r="32" spans="1:25" ht="16.2" thickBot="1" x14ac:dyDescent="0.35">
      <c r="A32" s="15"/>
      <c r="F32" s="115" t="s">
        <v>46</v>
      </c>
      <c r="G32" s="128">
        <f>SUM(G9:G30)</f>
        <v>0</v>
      </c>
      <c r="H32" s="116"/>
      <c r="I32" s="61"/>
      <c r="J32" s="117" t="s">
        <v>46</v>
      </c>
      <c r="K32" s="129">
        <f>SUM(K9:K30)</f>
        <v>0</v>
      </c>
      <c r="L32" s="116"/>
      <c r="M32" s="61"/>
      <c r="N32" s="115" t="s">
        <v>46</v>
      </c>
      <c r="O32" s="128">
        <f>SUM(O9:O30)</f>
        <v>0</v>
      </c>
      <c r="P32" s="116"/>
      <c r="Q32" s="15"/>
      <c r="R32" s="117" t="s">
        <v>46</v>
      </c>
      <c r="S32" s="129">
        <f>SUM(S9:S30)</f>
        <v>0</v>
      </c>
      <c r="T32" s="116"/>
      <c r="U32" s="15"/>
      <c r="V32" s="115" t="s">
        <v>46</v>
      </c>
      <c r="W32" s="128">
        <f>SUM(W9:W30)</f>
        <v>0</v>
      </c>
      <c r="X32" s="116"/>
      <c r="Y32" s="61"/>
    </row>
    <row r="33" spans="1:25" ht="9" customHeight="1" x14ac:dyDescent="0.3">
      <c r="A33" s="15"/>
      <c r="F33" s="15"/>
      <c r="G33" s="15"/>
      <c r="H33" s="15"/>
      <c r="I33" s="15"/>
      <c r="J33" s="15"/>
      <c r="K33" s="15"/>
      <c r="L33" s="15"/>
      <c r="M33" s="15"/>
      <c r="N33" s="15"/>
      <c r="O33" s="15"/>
      <c r="P33" s="15"/>
      <c r="Q33" s="15"/>
      <c r="R33" s="15"/>
      <c r="S33" s="15"/>
      <c r="T33" s="15"/>
      <c r="U33" s="15"/>
      <c r="V33" s="15"/>
      <c r="W33" s="15"/>
      <c r="X33" s="15"/>
      <c r="Y33" s="15"/>
    </row>
    <row r="34" spans="1:25" x14ac:dyDescent="0.3">
      <c r="A34" s="15"/>
      <c r="F34" s="303" t="s">
        <v>47</v>
      </c>
      <c r="G34" s="303"/>
      <c r="H34" s="15"/>
      <c r="I34" s="15"/>
      <c r="J34" s="303" t="s">
        <v>47</v>
      </c>
      <c r="K34" s="303"/>
      <c r="L34" s="274"/>
      <c r="M34" s="15"/>
      <c r="N34" s="303" t="s">
        <v>47</v>
      </c>
      <c r="O34" s="303"/>
      <c r="P34" s="274"/>
      <c r="Q34" s="15"/>
      <c r="R34" s="303" t="s">
        <v>47</v>
      </c>
      <c r="S34" s="303"/>
      <c r="T34" s="274"/>
      <c r="U34" s="15"/>
      <c r="V34" s="303" t="s">
        <v>47</v>
      </c>
      <c r="W34" s="303"/>
      <c r="X34" s="274"/>
      <c r="Y34" s="15"/>
    </row>
    <row r="35" spans="1:25" x14ac:dyDescent="0.3">
      <c r="A35" s="15"/>
      <c r="F35" s="15"/>
      <c r="G35" s="15"/>
      <c r="H35" s="15"/>
      <c r="I35" s="15"/>
      <c r="J35" s="15"/>
      <c r="K35" s="15"/>
      <c r="L35" s="15"/>
      <c r="M35" s="15"/>
      <c r="N35" s="15"/>
      <c r="O35" s="15"/>
      <c r="P35" s="15"/>
      <c r="Q35" s="15"/>
      <c r="R35" s="15"/>
      <c r="S35" s="15"/>
      <c r="T35" s="15"/>
      <c r="U35" s="15"/>
      <c r="V35" s="15"/>
      <c r="W35" s="16"/>
      <c r="X35" s="16"/>
      <c r="Y35" s="15"/>
    </row>
  </sheetData>
  <sheetProtection algorithmName="SHA-512" hashValue="SN3vLrZ+LB52Oz2KsInq7wlZsGUg3by4LwaYd/mcYEukA12BLquteVbD5fYnQMEZ13LGEqWRZM4dGSnfvSqfFg==" saltValue="GGahCBnpr3yMocF2b9v6sA==" spinCount="100000" sheet="1" objects="1" scenarios="1" formatColumns="0" formatRows="0"/>
  <mergeCells count="16">
    <mergeCell ref="B2:D2"/>
    <mergeCell ref="C21:D21"/>
    <mergeCell ref="B4:C4"/>
    <mergeCell ref="C18:D18"/>
    <mergeCell ref="C5:D5"/>
    <mergeCell ref="B7:C8"/>
    <mergeCell ref="V34:W34"/>
    <mergeCell ref="V7:W8"/>
    <mergeCell ref="F34:G34"/>
    <mergeCell ref="J34:K34"/>
    <mergeCell ref="N34:O34"/>
    <mergeCell ref="R34:S34"/>
    <mergeCell ref="F7:G8"/>
    <mergeCell ref="J7:K8"/>
    <mergeCell ref="N7:O8"/>
    <mergeCell ref="R7:S8"/>
  </mergeCells>
  <dataValidations count="6">
    <dataValidation type="list" allowBlank="1" showInputMessage="1" showErrorMessage="1" sqref="F10:F14 R16 V30 F22 F24 F26:F28 F30 J10:J14 F16 V26:V28 J22 J24 J26:J28 J30 N10:N14 J16 V24 N22 N24 N26:N28 N30 R10:R14 N16 V22 R22 R24 R26:R28 R30 V10:V14 V16" xr:uid="{00000000-0002-0000-0100-000000000000}">
      <formula1>"Yes, No, Unknown"</formula1>
    </dataValidation>
    <dataValidation type="list" allowBlank="1" showInputMessage="1" showErrorMessage="1" sqref="F29 J29 N29 R29 V29" xr:uid="{00000000-0002-0000-0100-000001000000}">
      <formula1>"Detailed tracking, Limited detail, No detail, Unknown"</formula1>
    </dataValidation>
    <dataValidation type="list" allowBlank="1" showInputMessage="1" showErrorMessage="1" sqref="V23 J23 N23 R23" xr:uid="{00000000-0002-0000-0100-000002000000}">
      <formula1>"5 days, 10-15 days, &gt; 15 days, No Required Timeframe, Unknown"</formula1>
    </dataValidation>
    <dataValidation type="list" allowBlank="1" showInputMessage="1" showErrorMessage="1" sqref="F19 J19 N19 R19 V19" xr:uid="{00000000-0002-0000-0100-000003000000}">
      <formula1>"Yes, No, Implied concurrent, Concurrent but not coordinated, Unknown"</formula1>
    </dataValidation>
    <dataValidation type="list" allowBlank="1" showInputMessage="1" showErrorMessage="1" sqref="F23" xr:uid="{00000000-0002-0000-0100-000004000000}">
      <formula1>"5 days, 10-15 days, &gt; 15 days, No required timeframe, Unknown"</formula1>
    </dataValidation>
    <dataValidation type="list" allowBlank="1" showInputMessage="1" showErrorMessage="1" sqref="F17 J17 N17 R17 V17" xr:uid="{00000000-0002-0000-0100-000005000000}">
      <formula1>"Yes, Some detail, No, Unknown"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9"/>
  <sheetViews>
    <sheetView zoomScaleNormal="100" workbookViewId="0">
      <pane xSplit="4" ySplit="8" topLeftCell="E9" activePane="bottomRight" state="frozen"/>
      <selection pane="topRight" activeCell="E1" sqref="E1"/>
      <selection pane="bottomLeft" activeCell="A9" sqref="A9"/>
      <selection pane="bottomRight" activeCell="B2" sqref="B2:D2"/>
    </sheetView>
  </sheetViews>
  <sheetFormatPr defaultColWidth="0" defaultRowHeight="15.6" zeroHeight="1" x14ac:dyDescent="0.3"/>
  <cols>
    <col min="1" max="1" width="2.3984375" style="17" customWidth="1"/>
    <col min="2" max="2" width="6" style="17" customWidth="1"/>
    <col min="3" max="3" width="5.19921875" style="17" customWidth="1"/>
    <col min="4" max="4" width="67.5" style="17" customWidth="1"/>
    <col min="5" max="5" width="1" style="15" customWidth="1"/>
    <col min="6" max="6" width="17.69921875" style="17" customWidth="1"/>
    <col min="7" max="7" width="7.69921875" style="17" customWidth="1"/>
    <col min="8" max="8" width="25.69921875" style="17" customWidth="1"/>
    <col min="9" max="9" width="1.19921875" style="17" customWidth="1"/>
    <col min="10" max="10" width="17.69921875" style="17" customWidth="1"/>
    <col min="11" max="11" width="7.69921875" style="17" customWidth="1"/>
    <col min="12" max="12" width="25.69921875" style="17" customWidth="1"/>
    <col min="13" max="13" width="1.19921875" style="17" customWidth="1"/>
    <col min="14" max="14" width="17.69921875" style="17" customWidth="1"/>
    <col min="15" max="15" width="7.69921875" style="17" customWidth="1"/>
    <col min="16" max="16" width="25.69921875" style="17" customWidth="1"/>
    <col min="17" max="17" width="1.19921875" style="17" customWidth="1"/>
    <col min="18" max="18" width="17.69921875" style="17" customWidth="1"/>
    <col min="19" max="19" width="8.69921875" style="17" customWidth="1"/>
    <col min="20" max="20" width="25.69921875" style="17" customWidth="1"/>
    <col min="21" max="21" width="1.19921875" style="17" customWidth="1"/>
    <col min="22" max="22" width="17.69921875" style="17" customWidth="1"/>
    <col min="23" max="23" width="8.69921875" style="17" customWidth="1"/>
    <col min="24" max="24" width="25.69921875" style="17" customWidth="1"/>
    <col min="25" max="25" width="1.09765625" style="15" customWidth="1"/>
    <col min="26" max="16384" width="10.69921875" style="17" hidden="1"/>
  </cols>
  <sheetData>
    <row r="1" spans="1:24" x14ac:dyDescent="0.3">
      <c r="A1" s="15"/>
      <c r="B1" s="15"/>
      <c r="C1" s="15"/>
      <c r="D1" s="15"/>
      <c r="F1" s="15"/>
      <c r="G1" s="15"/>
      <c r="H1" s="15"/>
      <c r="I1" s="15"/>
      <c r="J1" s="15"/>
      <c r="K1" s="15"/>
      <c r="L1" s="15"/>
      <c r="M1" s="15"/>
      <c r="N1" s="15"/>
      <c r="O1" s="15"/>
      <c r="P1" s="15"/>
      <c r="Q1" s="15"/>
      <c r="R1" s="15"/>
      <c r="S1" s="15"/>
      <c r="T1" s="15"/>
      <c r="U1" s="15"/>
      <c r="V1" s="15"/>
      <c r="W1" s="15"/>
      <c r="X1" s="15"/>
    </row>
    <row r="2" spans="1:24" x14ac:dyDescent="0.3">
      <c r="A2" s="15"/>
      <c r="B2" s="333" t="s">
        <v>48</v>
      </c>
      <c r="C2" s="334"/>
      <c r="D2" s="335"/>
      <c r="F2" s="15"/>
      <c r="G2" s="15"/>
      <c r="H2" s="15"/>
      <c r="I2" s="15"/>
      <c r="J2" s="15"/>
      <c r="K2" s="15"/>
      <c r="L2" s="15"/>
      <c r="M2" s="15"/>
      <c r="N2" s="15"/>
      <c r="O2" s="15"/>
      <c r="P2" s="15"/>
      <c r="Q2" s="15"/>
      <c r="R2" s="15"/>
      <c r="S2" s="15"/>
      <c r="T2" s="15"/>
      <c r="U2" s="15"/>
      <c r="V2" s="15"/>
      <c r="W2" s="15"/>
      <c r="X2" s="15"/>
    </row>
    <row r="3" spans="1:24" ht="10.199999999999999" customHeight="1" x14ac:dyDescent="0.3">
      <c r="A3" s="15"/>
      <c r="B3" s="130"/>
      <c r="C3" s="130"/>
      <c r="D3" s="131"/>
      <c r="F3" s="15"/>
      <c r="G3" s="15"/>
      <c r="H3" s="15"/>
      <c r="I3" s="15"/>
      <c r="J3" s="15"/>
      <c r="K3" s="15"/>
      <c r="L3" s="15"/>
      <c r="M3" s="15"/>
      <c r="N3" s="15"/>
      <c r="O3" s="15"/>
      <c r="P3" s="15"/>
      <c r="Q3" s="15"/>
      <c r="R3" s="15"/>
      <c r="S3" s="15"/>
      <c r="T3" s="15"/>
      <c r="U3" s="15"/>
      <c r="V3" s="15"/>
      <c r="W3" s="15"/>
      <c r="X3" s="15"/>
    </row>
    <row r="4" spans="1:24" ht="25.2" customHeight="1" x14ac:dyDescent="0.3">
      <c r="A4" s="15"/>
      <c r="B4" s="337" t="s">
        <v>3</v>
      </c>
      <c r="C4" s="337"/>
      <c r="D4" s="19"/>
      <c r="E4" s="132"/>
      <c r="F4" s="19"/>
      <c r="G4" s="19"/>
      <c r="H4" s="19"/>
      <c r="I4" s="19"/>
      <c r="J4" s="19"/>
      <c r="K4" s="19"/>
      <c r="L4" s="19"/>
      <c r="M4" s="19"/>
      <c r="N4" s="19"/>
      <c r="O4" s="15"/>
      <c r="P4" s="15"/>
      <c r="Q4" s="15"/>
      <c r="R4" s="15"/>
      <c r="S4" s="15"/>
      <c r="T4" s="15"/>
      <c r="U4" s="15"/>
      <c r="V4" s="15"/>
      <c r="W4" s="15"/>
      <c r="X4" s="15"/>
    </row>
    <row r="5" spans="1:24" ht="100.2" customHeight="1" x14ac:dyDescent="0.35">
      <c r="A5" s="15"/>
      <c r="B5" s="133"/>
      <c r="C5" s="324" t="s">
        <v>4</v>
      </c>
      <c r="D5" s="324"/>
      <c r="E5" s="242"/>
      <c r="F5" s="134"/>
      <c r="G5" s="242"/>
      <c r="H5" s="20" t="s">
        <v>5</v>
      </c>
      <c r="I5" s="242"/>
      <c r="J5" s="242"/>
      <c r="K5" s="242"/>
      <c r="L5" s="242"/>
      <c r="M5" s="242"/>
      <c r="N5" s="242"/>
      <c r="O5" s="15"/>
      <c r="P5" s="15"/>
      <c r="Q5" s="15"/>
      <c r="R5" s="15"/>
      <c r="S5" s="15"/>
      <c r="T5" s="15"/>
      <c r="U5" s="15"/>
      <c r="V5" s="15"/>
      <c r="W5" s="15"/>
      <c r="X5" s="15"/>
    </row>
    <row r="6" spans="1:24" ht="7.95" customHeight="1" thickBot="1" x14ac:dyDescent="0.35">
      <c r="A6" s="15"/>
      <c r="B6" s="22"/>
      <c r="C6" s="22"/>
      <c r="D6" s="15"/>
      <c r="F6" s="23"/>
      <c r="G6" s="23"/>
      <c r="H6" s="23"/>
      <c r="I6" s="23"/>
      <c r="J6" s="15"/>
      <c r="K6" s="15"/>
      <c r="L6" s="15"/>
      <c r="M6" s="15"/>
      <c r="N6" s="15"/>
      <c r="O6" s="15"/>
      <c r="P6" s="15"/>
      <c r="Q6" s="15"/>
      <c r="R6" s="15"/>
      <c r="S6" s="15"/>
      <c r="T6" s="15"/>
      <c r="U6" s="15"/>
      <c r="V6" s="15"/>
      <c r="W6" s="15"/>
      <c r="X6" s="15"/>
    </row>
    <row r="7" spans="1:24" ht="22.8" customHeight="1" x14ac:dyDescent="0.3">
      <c r="A7" s="15"/>
      <c r="B7" s="338" t="s">
        <v>6</v>
      </c>
      <c r="C7" s="338"/>
      <c r="D7" s="15"/>
      <c r="F7" s="329" t="str">
        <f>'Transparency - enter inputs'!F7</f>
        <v>Enter Jurisdiction Name #1</v>
      </c>
      <c r="G7" s="330"/>
      <c r="H7" s="24" t="s">
        <v>8</v>
      </c>
      <c r="I7" s="26"/>
      <c r="J7" s="329" t="str">
        <f>'Transparency - enter inputs'!J7</f>
        <v>Enter Jurisdiction Name #2</v>
      </c>
      <c r="K7" s="330"/>
      <c r="L7" s="24" t="s">
        <v>8</v>
      </c>
      <c r="M7" s="26"/>
      <c r="N7" s="329" t="str">
        <f>'Transparency - enter inputs'!N7</f>
        <v>Enter Jurisdiction Name #3</v>
      </c>
      <c r="O7" s="330"/>
      <c r="P7" s="24" t="s">
        <v>8</v>
      </c>
      <c r="Q7" s="26"/>
      <c r="R7" s="329" t="str">
        <f>'Transparency - enter inputs'!R7</f>
        <v>Enter Jurisdiction Name #4</v>
      </c>
      <c r="S7" s="330"/>
      <c r="T7" s="24" t="s">
        <v>8</v>
      </c>
      <c r="U7" s="26"/>
      <c r="V7" s="329" t="str">
        <f>'Transparency - enter inputs'!V7</f>
        <v>Enter Jurisdiction Name #5</v>
      </c>
      <c r="W7" s="330"/>
      <c r="X7" s="24" t="s">
        <v>8</v>
      </c>
    </row>
    <row r="8" spans="1:24" ht="28.2" customHeight="1" thickBot="1" x14ac:dyDescent="0.35">
      <c r="A8" s="15"/>
      <c r="B8" s="326"/>
      <c r="C8" s="326"/>
      <c r="D8" s="15"/>
      <c r="F8" s="331"/>
      <c r="G8" s="332"/>
      <c r="H8" s="119" t="str">
        <f>F7</f>
        <v>Enter Jurisdiction Name #1</v>
      </c>
      <c r="I8" s="30"/>
      <c r="J8" s="331"/>
      <c r="K8" s="332"/>
      <c r="L8" s="119" t="str">
        <f>J7</f>
        <v>Enter Jurisdiction Name #2</v>
      </c>
      <c r="M8" s="30"/>
      <c r="N8" s="331"/>
      <c r="O8" s="332"/>
      <c r="P8" s="119" t="str">
        <f>N7</f>
        <v>Enter Jurisdiction Name #3</v>
      </c>
      <c r="Q8" s="30"/>
      <c r="R8" s="331"/>
      <c r="S8" s="332"/>
      <c r="T8" s="119" t="str">
        <f>R7</f>
        <v>Enter Jurisdiction Name #4</v>
      </c>
      <c r="U8" s="30"/>
      <c r="V8" s="331"/>
      <c r="W8" s="332"/>
      <c r="X8" s="119" t="str">
        <f>V7</f>
        <v>Enter Jurisdiction Name #5</v>
      </c>
    </row>
    <row r="9" spans="1:24" ht="22.2" customHeight="1" x14ac:dyDescent="0.3">
      <c r="A9" s="15"/>
      <c r="B9" s="33" t="s">
        <v>13</v>
      </c>
      <c r="C9" s="322" t="s">
        <v>49</v>
      </c>
      <c r="D9" s="323"/>
      <c r="E9" s="55"/>
      <c r="F9" s="135"/>
      <c r="G9" s="136"/>
      <c r="H9" s="137"/>
      <c r="I9" s="138"/>
      <c r="J9" s="135"/>
      <c r="K9" s="136"/>
      <c r="L9" s="137"/>
      <c r="M9" s="138"/>
      <c r="N9" s="135"/>
      <c r="O9" s="136"/>
      <c r="P9" s="137"/>
      <c r="Q9" s="139"/>
      <c r="R9" s="135"/>
      <c r="S9" s="136"/>
      <c r="T9" s="137"/>
      <c r="U9" s="138"/>
      <c r="V9" s="135"/>
      <c r="W9" s="136"/>
      <c r="X9" s="137"/>
    </row>
    <row r="10" spans="1:24" ht="70.2" customHeight="1" x14ac:dyDescent="0.3">
      <c r="A10" s="15"/>
      <c r="B10" s="140"/>
      <c r="C10" s="75" t="s">
        <v>15</v>
      </c>
      <c r="D10" s="43" t="s">
        <v>50</v>
      </c>
      <c r="E10" s="141"/>
      <c r="F10" s="83"/>
      <c r="G10" s="186" t="str">
        <f>IF(F10="No",0,(IF(F10="Yes",10,(IF(F10="Unknown",0," ")))))</f>
        <v xml:space="preserve"> </v>
      </c>
      <c r="H10" s="251"/>
      <c r="I10" s="142"/>
      <c r="J10" s="84"/>
      <c r="K10" s="186" t="str">
        <f>IF(J10="No",0,(IF(J10="Yes",10,(IF(J10="Unknown",0," ")))))</f>
        <v xml:space="preserve"> </v>
      </c>
      <c r="L10" s="264"/>
      <c r="M10" s="142"/>
      <c r="N10" s="83"/>
      <c r="O10" s="186" t="str">
        <f>IF(N10="No",0,(IF(N10="Yes",10,(IF(N10="Unknown",0," ")))))</f>
        <v xml:space="preserve"> </v>
      </c>
      <c r="P10" s="277"/>
      <c r="Q10" s="143"/>
      <c r="R10" s="84"/>
      <c r="S10" s="186" t="str">
        <f>IF(R10="No",0,(IF(R10="Yes",10,(IF(R10="Unknown",0," ")))))</f>
        <v xml:space="preserve"> </v>
      </c>
      <c r="T10" s="264"/>
      <c r="U10" s="142"/>
      <c r="V10" s="83"/>
      <c r="W10" s="186" t="str">
        <f>IF(V10="No",0,(IF(V10="Yes",10,(IF(V10="Unknown",0," ")))))</f>
        <v xml:space="preserve"> </v>
      </c>
      <c r="X10" s="277"/>
    </row>
    <row r="11" spans="1:24" ht="24" customHeight="1" x14ac:dyDescent="0.3">
      <c r="A11" s="15"/>
      <c r="B11" s="107"/>
      <c r="C11" s="108" t="s">
        <v>17</v>
      </c>
      <c r="D11" s="144" t="s">
        <v>51</v>
      </c>
      <c r="E11" s="145"/>
      <c r="F11" s="83"/>
      <c r="G11" s="126" t="str">
        <f>IF(F10="No","N/A",IF(F10="Unknown","N/A",IF(F11="No",0,(IF(F11="Yes",10,IF(F11="Sometimes",5,(IF(F11="Unknown",0," "))))))))</f>
        <v xml:space="preserve"> </v>
      </c>
      <c r="H11" s="251"/>
      <c r="I11" s="146"/>
      <c r="J11" s="84"/>
      <c r="K11" s="126" t="str">
        <f>IF(J10="No","N/A",IF(J10="Unknown","N/A",IF(J11="No",0,(IF(J11="Yes",10,IF(J11="Sometimes",5,(IF(J11="Unknown",0," "))))))))</f>
        <v xml:space="preserve"> </v>
      </c>
      <c r="L11" s="264"/>
      <c r="M11" s="147"/>
      <c r="N11" s="83"/>
      <c r="O11" s="126" t="str">
        <f>IF(N10="No","N/A",IF(N10="Unknown","N/A",IF(N11="No",0,(IF(N11="Yes",10,IF(N11="Sometimes",5,(IF(N11="Unknown",0," "))))))))</f>
        <v xml:space="preserve"> </v>
      </c>
      <c r="P11" s="251"/>
      <c r="Q11" s="143"/>
      <c r="R11" s="84"/>
      <c r="S11" s="126" t="str">
        <f>IF(R10="No","N/A",IF(R10="Unknown","N/A",IF(R11="No",0,(IF(R11="Yes",10,IF(R11="Sometimes",5,(IF(R11="Unknown",0," "))))))))</f>
        <v xml:space="preserve"> </v>
      </c>
      <c r="T11" s="264"/>
      <c r="U11" s="147"/>
      <c r="V11" s="83"/>
      <c r="W11" s="126" t="str">
        <f>IF(V10="No","N/A",IF(V10="Unknown","N/A",IF(V11="No",0,(IF(V11="Yes",10,IF(V11="Sometimes",5,(IF(V11="Unknown",0," "))))))))</f>
        <v xml:space="preserve"> </v>
      </c>
      <c r="X11" s="277"/>
    </row>
    <row r="12" spans="1:24" ht="19.95" customHeight="1" x14ac:dyDescent="0.3">
      <c r="A12" s="15"/>
      <c r="B12" s="86" t="s">
        <v>25</v>
      </c>
      <c r="C12" s="148" t="s">
        <v>52</v>
      </c>
      <c r="D12" s="15"/>
      <c r="F12" s="149"/>
      <c r="G12" s="150"/>
      <c r="H12" s="260"/>
      <c r="I12" s="151"/>
      <c r="J12" s="149"/>
      <c r="K12" s="150"/>
      <c r="L12" s="260"/>
      <c r="M12" s="151"/>
      <c r="N12" s="149"/>
      <c r="O12" s="150"/>
      <c r="P12" s="260"/>
      <c r="Q12" s="143"/>
      <c r="R12" s="149"/>
      <c r="S12" s="150"/>
      <c r="T12" s="260"/>
      <c r="U12" s="151"/>
      <c r="V12" s="149"/>
      <c r="W12" s="150"/>
      <c r="X12" s="260"/>
    </row>
    <row r="13" spans="1:24" ht="54" customHeight="1" x14ac:dyDescent="0.3">
      <c r="A13" s="15"/>
      <c r="B13" s="86"/>
      <c r="C13" s="92" t="s">
        <v>15</v>
      </c>
      <c r="D13" s="152" t="s">
        <v>53</v>
      </c>
      <c r="F13" s="83"/>
      <c r="G13" s="187" t="str">
        <f>IF(F13="No",0,(IF(F13="Yes",5," ")))</f>
        <v xml:space="preserve"> </v>
      </c>
      <c r="H13" s="251"/>
      <c r="I13" s="151"/>
      <c r="J13" s="84"/>
      <c r="K13" s="187" t="str">
        <f>IF(J13="No",0,(IF(J13="Yes",5," ")))</f>
        <v xml:space="preserve"> </v>
      </c>
      <c r="L13" s="264"/>
      <c r="M13" s="151"/>
      <c r="N13" s="83"/>
      <c r="O13" s="187" t="str">
        <f>IF(N13="No",0,(IF(N13="Yes",5," ")))</f>
        <v xml:space="preserve"> </v>
      </c>
      <c r="P13" s="251"/>
      <c r="Q13" s="143"/>
      <c r="R13" s="84"/>
      <c r="S13" s="187" t="str">
        <f>IF(R13="No",0,(IF(R13="Yes",5," ")))</f>
        <v xml:space="preserve"> </v>
      </c>
      <c r="T13" s="264"/>
      <c r="U13" s="151"/>
      <c r="V13" s="83"/>
      <c r="W13" s="187" t="str">
        <f>IF(V13="No",0,(IF(V13="Yes",5," ")))</f>
        <v xml:space="preserve"> </v>
      </c>
      <c r="X13" s="277"/>
    </row>
    <row r="14" spans="1:24" ht="25.2" customHeight="1" x14ac:dyDescent="0.3">
      <c r="A14" s="15"/>
      <c r="B14" s="86"/>
      <c r="C14" s="92" t="s">
        <v>17</v>
      </c>
      <c r="D14" s="153" t="s">
        <v>54</v>
      </c>
      <c r="F14" s="83"/>
      <c r="G14" s="188" t="str">
        <f>IF(F13="No","N/A",IF(F14="No",0,(IF(F14="Yes",10,IF(F14="Sometimes",5,(IF(F14="Unknown",0," ")))))))</f>
        <v xml:space="preserve"> </v>
      </c>
      <c r="H14" s="251"/>
      <c r="I14" s="151"/>
      <c r="J14" s="84"/>
      <c r="K14" s="188" t="str">
        <f>IF(J13="No","N/A",IF(J14="No",0,(IF(J14="Yes",10,IF(J14="Sometimes",5,(IF(J14="Unknown",0," ")))))))</f>
        <v xml:space="preserve"> </v>
      </c>
      <c r="L14" s="264"/>
      <c r="M14" s="151"/>
      <c r="N14" s="83"/>
      <c r="O14" s="188" t="str">
        <f>IF(N13="No","N/A",IF(N14="No",0,(IF(N14="Yes",10,IF(N14="Sometimes",5,(IF(N14="Unknown",0," ")))))))</f>
        <v xml:space="preserve"> </v>
      </c>
      <c r="P14" s="251"/>
      <c r="Q14" s="143"/>
      <c r="R14" s="84"/>
      <c r="S14" s="188" t="str">
        <f>IF(R13="No","N/A",IF(R14="No",0,(IF(R14="Yes",10,IF(R14="Sometimes",5,(IF(R14="Unknown",0," ")))))))</f>
        <v xml:space="preserve"> </v>
      </c>
      <c r="T14" s="264"/>
      <c r="U14" s="151"/>
      <c r="V14" s="83"/>
      <c r="W14" s="188" t="str">
        <f>IF(V13="No","N/A",IF(V14="No",0,(IF(V14="Yes",10,IF(V14="Sometimes",5,(IF(V14="Unknown",0," ")))))))</f>
        <v xml:space="preserve"> </v>
      </c>
      <c r="X14" s="277"/>
    </row>
    <row r="15" spans="1:24" ht="45" customHeight="1" x14ac:dyDescent="0.3">
      <c r="A15" s="15"/>
      <c r="B15" s="86"/>
      <c r="C15" s="92" t="s">
        <v>19</v>
      </c>
      <c r="D15" s="154" t="s">
        <v>55</v>
      </c>
      <c r="F15" s="83"/>
      <c r="G15" s="188" t="str">
        <f>IF(F13="No","N/A",(IF(F15="No",0,(IF(F15="Yes",5,(IF(F15="Unknown",0," ")))))))</f>
        <v xml:space="preserve"> </v>
      </c>
      <c r="H15" s="256"/>
      <c r="I15" s="151"/>
      <c r="J15" s="84"/>
      <c r="K15" s="188" t="str">
        <f>IF(J15="No",0,(IF(J15="Yes",5,(IF(J15="Unknown",0," ")))))</f>
        <v xml:space="preserve"> </v>
      </c>
      <c r="L15" s="265"/>
      <c r="M15" s="151"/>
      <c r="N15" s="83"/>
      <c r="O15" s="188" t="str">
        <f>IF(N15="No",0,(IF(N15="Yes",5,(IF(N15="Unknown",0," ")))))</f>
        <v xml:space="preserve"> </v>
      </c>
      <c r="P15" s="256"/>
      <c r="Q15" s="143"/>
      <c r="R15" s="84"/>
      <c r="S15" s="188" t="str">
        <f>IF(R15="No",0,(IF(R15="Yes",5,(IF(R15="Unknown",0," ")))))</f>
        <v xml:space="preserve"> </v>
      </c>
      <c r="T15" s="265"/>
      <c r="U15" s="151"/>
      <c r="V15" s="83"/>
      <c r="W15" s="188" t="str">
        <f>IF(V15="No",0,(IF(V15="Yes",5,(IF(V15="Unknown",0," ")))))</f>
        <v xml:space="preserve"> </v>
      </c>
      <c r="X15" s="287"/>
    </row>
    <row r="16" spans="1:24" ht="21" customHeight="1" x14ac:dyDescent="0.3">
      <c r="A16" s="15"/>
      <c r="B16" s="33" t="s">
        <v>29</v>
      </c>
      <c r="C16" s="322" t="s">
        <v>56</v>
      </c>
      <c r="D16" s="323"/>
      <c r="E16" s="55"/>
      <c r="F16" s="99"/>
      <c r="G16" s="37"/>
      <c r="H16" s="257"/>
      <c r="I16" s="155"/>
      <c r="J16" s="99"/>
      <c r="K16" s="37"/>
      <c r="L16" s="257"/>
      <c r="M16" s="156"/>
      <c r="N16" s="99"/>
      <c r="O16" s="37"/>
      <c r="P16" s="257"/>
      <c r="Q16" s="143"/>
      <c r="R16" s="99"/>
      <c r="S16" s="37"/>
      <c r="T16" s="257"/>
      <c r="U16" s="156"/>
      <c r="V16" s="99"/>
      <c r="W16" s="37"/>
      <c r="X16" s="257"/>
    </row>
    <row r="17" spans="1:24" ht="66" customHeight="1" x14ac:dyDescent="0.3">
      <c r="A17" s="15"/>
      <c r="B17" s="140"/>
      <c r="C17" s="75" t="s">
        <v>15</v>
      </c>
      <c r="D17" s="76" t="s">
        <v>57</v>
      </c>
      <c r="E17" s="145"/>
      <c r="F17" s="83"/>
      <c r="G17" s="186" t="str">
        <f>IF(F17="No",0,(IF(F17="Yes",10,(IF(F17="Unknown",0," ")))))</f>
        <v xml:space="preserve"> </v>
      </c>
      <c r="H17" s="251"/>
      <c r="I17" s="146"/>
      <c r="J17" s="84"/>
      <c r="K17" s="186" t="str">
        <f>IF(J17="No",0,(IF(J17="Yes",10,(IF(J17="Unknown",0," ")))))</f>
        <v xml:space="preserve"> </v>
      </c>
      <c r="L17" s="264"/>
      <c r="M17" s="147"/>
      <c r="N17" s="83"/>
      <c r="O17" s="186" t="str">
        <f>IF(N17="No",0,(IF(N17="Yes",10,(IF(N17="Unknown",0," ")))))</f>
        <v xml:space="preserve"> </v>
      </c>
      <c r="P17" s="251"/>
      <c r="Q17" s="143"/>
      <c r="R17" s="84"/>
      <c r="S17" s="186" t="str">
        <f>IF(R17="No",0,(IF(R17="Yes",10,(IF(R17="Unknown",0," ")))))</f>
        <v xml:space="preserve"> </v>
      </c>
      <c r="T17" s="264"/>
      <c r="U17" s="147"/>
      <c r="V17" s="83"/>
      <c r="W17" s="186" t="str">
        <f>IF(V17="No",0,(IF(V17="Yes",10,(IF(V17="Unknown",0," ")))))</f>
        <v xml:space="preserve"> </v>
      </c>
      <c r="X17" s="277"/>
    </row>
    <row r="18" spans="1:24" ht="40.200000000000003" customHeight="1" x14ac:dyDescent="0.3">
      <c r="A18" s="15"/>
      <c r="B18" s="140"/>
      <c r="C18" s="75" t="s">
        <v>17</v>
      </c>
      <c r="D18" s="76" t="s">
        <v>58</v>
      </c>
      <c r="E18" s="145"/>
      <c r="F18" s="83"/>
      <c r="G18" s="126" t="str">
        <f>IF(F17="No","N/A",(IF(F18="No",0,(IF(F18="Yes",5,(IF(F18="Unknown",0," ")))))))</f>
        <v xml:space="preserve"> </v>
      </c>
      <c r="H18" s="251"/>
      <c r="I18" s="147"/>
      <c r="J18" s="84"/>
      <c r="K18" s="126" t="str">
        <f>IF(J17="No","N/A",(IF(J18="No",0,(IF(J18="Yes",5,(IF(J18="Unknown",0," ")))))))</f>
        <v xml:space="preserve"> </v>
      </c>
      <c r="L18" s="264"/>
      <c r="M18" s="147"/>
      <c r="N18" s="83"/>
      <c r="O18" s="126" t="str">
        <f>IF(N17="No","N/A",(IF(N18="No",0,(IF(N18="Yes",5,(IF(N18="Unknown",0," ")))))))</f>
        <v xml:space="preserve"> </v>
      </c>
      <c r="P18" s="251"/>
      <c r="Q18" s="143"/>
      <c r="R18" s="84"/>
      <c r="S18" s="126" t="str">
        <f>IF(R17="No","N/A",(IF(R18="No",0,(IF(R18="Yes",5,(IF(R18="Unknown",0," ")))))))</f>
        <v xml:space="preserve"> </v>
      </c>
      <c r="T18" s="264"/>
      <c r="U18" s="147"/>
      <c r="V18" s="83"/>
      <c r="W18" s="126" t="str">
        <f>IF(V17="No","N/A",(IF(V18="No",0,(IF(V18="Yes",5,(IF(V18="Unknown",0," ")))))))</f>
        <v xml:space="preserve"> </v>
      </c>
      <c r="X18" s="277"/>
    </row>
    <row r="19" spans="1:24" ht="81" customHeight="1" x14ac:dyDescent="0.3">
      <c r="A19" s="15"/>
      <c r="B19" s="140"/>
      <c r="C19" s="75" t="s">
        <v>19</v>
      </c>
      <c r="D19" s="50" t="s">
        <v>59</v>
      </c>
      <c r="E19" s="157"/>
      <c r="F19" s="83"/>
      <c r="G19" s="186" t="str">
        <f>IF(F19="No",0,(IF(F19="Yes",10,(IF(F19="Unknown",0," ")))))</f>
        <v xml:space="preserve"> </v>
      </c>
      <c r="H19" s="251"/>
      <c r="I19" s="158"/>
      <c r="J19" s="84"/>
      <c r="K19" s="186" t="str">
        <f>IF(J19="No",0,(IF(J19="Yes",10,(IF(J19="Unknown",0," ")))))</f>
        <v xml:space="preserve"> </v>
      </c>
      <c r="L19" s="264"/>
      <c r="M19" s="158"/>
      <c r="N19" s="83"/>
      <c r="O19" s="186" t="str">
        <f>IF(N19="No",0,(IF(N19="Yes",10,(IF(N19="Unknown",0," ")))))</f>
        <v xml:space="preserve"> </v>
      </c>
      <c r="P19" s="251"/>
      <c r="Q19" s="143"/>
      <c r="R19" s="84"/>
      <c r="S19" s="186" t="str">
        <f>IF(R19="No",0,(IF(R19="Yes",10,(IF(R19="Unknown",0," ")))))</f>
        <v xml:space="preserve"> </v>
      </c>
      <c r="T19" s="264"/>
      <c r="U19" s="158"/>
      <c r="V19" s="83"/>
      <c r="W19" s="186" t="str">
        <f>IF(V19="No",0,(IF(V19="Yes",10,(IF(V19="Unknown",0," ")))))</f>
        <v xml:space="preserve"> </v>
      </c>
      <c r="X19" s="277"/>
    </row>
    <row r="20" spans="1:24" ht="52.95" customHeight="1" x14ac:dyDescent="0.3">
      <c r="A20" s="15"/>
      <c r="B20" s="140"/>
      <c r="C20" s="75" t="s">
        <v>21</v>
      </c>
      <c r="D20" s="102" t="s">
        <v>60</v>
      </c>
      <c r="E20" s="157"/>
      <c r="F20" s="83"/>
      <c r="G20" s="126" t="str">
        <f>IF(F19="No","N/A",IF(F20="No",0,(IF(F20="Yes",5,(IF(F20="Unknown",0," "))))))</f>
        <v xml:space="preserve"> </v>
      </c>
      <c r="H20" s="251"/>
      <c r="I20" s="147"/>
      <c r="J20" s="84"/>
      <c r="K20" s="126" t="str">
        <f>IF(J19="No","N/A",IF(J20="No",0,(IF(J20="Yes",5,(IF(J20="Unknown",0," "))))))</f>
        <v xml:space="preserve"> </v>
      </c>
      <c r="L20" s="264"/>
      <c r="M20" s="147"/>
      <c r="N20" s="83"/>
      <c r="O20" s="126" t="str">
        <f>IF(N19="No","N/A",IF(N20="No",0,(IF(N20="Yes",5,(IF(N20="Unknown",0," "))))))</f>
        <v xml:space="preserve"> </v>
      </c>
      <c r="P20" s="251"/>
      <c r="Q20" s="143"/>
      <c r="R20" s="84"/>
      <c r="S20" s="126" t="str">
        <f>IF(R19="No","N/A",IF(R20="No",0,(IF(R20="Yes",5,(IF(R20="Unknown",0," "))))))</f>
        <v xml:space="preserve"> </v>
      </c>
      <c r="T20" s="264"/>
      <c r="U20" s="147"/>
      <c r="V20" s="83"/>
      <c r="W20" s="126" t="str">
        <f>IF(V19="No","N/A",IF(V20="No",0,(IF(V20="Yes",5,(IF(V20="Unknown",0," "))))))</f>
        <v xml:space="preserve"> </v>
      </c>
      <c r="X20" s="277"/>
    </row>
    <row r="21" spans="1:24" ht="70.2" customHeight="1" x14ac:dyDescent="0.3">
      <c r="A21" s="15"/>
      <c r="B21" s="140"/>
      <c r="C21" s="75" t="s">
        <v>23</v>
      </c>
      <c r="D21" s="81" t="s">
        <v>61</v>
      </c>
      <c r="E21" s="157"/>
      <c r="F21" s="83"/>
      <c r="G21" s="126" t="str">
        <f>IF(F21="No",0,(IF(F21="Yes",5,(IF(F21="Unknown",0," ")))))</f>
        <v xml:space="preserve"> </v>
      </c>
      <c r="H21" s="251"/>
      <c r="I21" s="147"/>
      <c r="J21" s="84"/>
      <c r="K21" s="126" t="str">
        <f>IF(J21="No",0,(IF(J21="Yes",5,(IF(J21="Unknown",0," ")))))</f>
        <v xml:space="preserve"> </v>
      </c>
      <c r="L21" s="264"/>
      <c r="M21" s="147"/>
      <c r="N21" s="83"/>
      <c r="O21" s="126" t="str">
        <f>IF(N21="No",0,(IF(N21="Yes",5,(IF(N21="Unknown",0," ")))))</f>
        <v xml:space="preserve"> </v>
      </c>
      <c r="P21" s="251"/>
      <c r="Q21" s="143"/>
      <c r="R21" s="84"/>
      <c r="S21" s="126" t="str">
        <f>IF(R21="No",0,(IF(R21="Yes",5,(IF(R21="Unknown",0," ")))))</f>
        <v xml:space="preserve"> </v>
      </c>
      <c r="T21" s="264"/>
      <c r="U21" s="147"/>
      <c r="V21" s="83"/>
      <c r="W21" s="126" t="str">
        <f>IF(V21="No",0,(IF(V21="Yes",5,(IF(V21="Unknown",0," ")))))</f>
        <v xml:space="preserve"> </v>
      </c>
      <c r="X21" s="277"/>
    </row>
    <row r="22" spans="1:24" ht="54" customHeight="1" x14ac:dyDescent="0.3">
      <c r="A22" s="15"/>
      <c r="B22" s="107"/>
      <c r="C22" s="108" t="s">
        <v>62</v>
      </c>
      <c r="D22" s="76" t="s">
        <v>63</v>
      </c>
      <c r="E22" s="145"/>
      <c r="F22" s="83"/>
      <c r="G22" s="126" t="str">
        <f>IF(F21="No","N/A",IF(F22="No",0,(IF(F22="Yes",5,(IF(F22="Unknown",0," "))))))</f>
        <v xml:space="preserve"> </v>
      </c>
      <c r="H22" s="251"/>
      <c r="I22" s="159"/>
      <c r="J22" s="84"/>
      <c r="K22" s="126" t="str">
        <f>IF(J21="No","N/A",IF(J22="No",0,(IF(J22="Yes",5,(IF(J22="Unknown",0," "))))))</f>
        <v xml:space="preserve"> </v>
      </c>
      <c r="L22" s="264"/>
      <c r="M22" s="160"/>
      <c r="N22" s="83"/>
      <c r="O22" s="126" t="str">
        <f>IF(N21="No","N/A",IF(N22="No",0,(IF(N22="Yes",5,(IF(N22="Unknown",0," "))))))</f>
        <v xml:space="preserve"> </v>
      </c>
      <c r="P22" s="251"/>
      <c r="Q22" s="143"/>
      <c r="R22" s="84"/>
      <c r="S22" s="126" t="str">
        <f>IF(R21="No","N/A",IF(R22="No",0,(IF(R22="Yes",5,(IF(R22="Unknown",0," "))))))</f>
        <v xml:space="preserve"> </v>
      </c>
      <c r="T22" s="264"/>
      <c r="U22" s="160"/>
      <c r="V22" s="83"/>
      <c r="W22" s="126" t="str">
        <f>IF(V21="No","N/A",IF(V22="No",0,(IF(V22="Yes",5,(IF(V22="Unknown",0," "))))))</f>
        <v xml:space="preserve"> </v>
      </c>
      <c r="X22" s="277"/>
    </row>
    <row r="23" spans="1:24" ht="55.95" customHeight="1" x14ac:dyDescent="0.3">
      <c r="A23" s="15"/>
      <c r="B23" s="89" t="s">
        <v>33</v>
      </c>
      <c r="C23" s="336" t="s">
        <v>64</v>
      </c>
      <c r="D23" s="336"/>
      <c r="F23" s="161"/>
      <c r="G23" s="162"/>
      <c r="H23" s="261"/>
      <c r="I23" s="155"/>
      <c r="J23" s="161"/>
      <c r="K23" s="162"/>
      <c r="L23" s="261"/>
      <c r="M23" s="155"/>
      <c r="N23" s="161"/>
      <c r="O23" s="162"/>
      <c r="P23" s="261"/>
      <c r="Q23" s="143"/>
      <c r="R23" s="161"/>
      <c r="S23" s="162"/>
      <c r="T23" s="261"/>
      <c r="U23" s="155"/>
      <c r="V23" s="161"/>
      <c r="W23" s="162"/>
      <c r="X23" s="261"/>
    </row>
    <row r="24" spans="1:24" ht="34.200000000000003" customHeight="1" x14ac:dyDescent="0.3">
      <c r="A24" s="15"/>
      <c r="B24" s="163"/>
      <c r="C24" s="92" t="s">
        <v>15</v>
      </c>
      <c r="D24" s="243" t="s">
        <v>65</v>
      </c>
      <c r="F24" s="45"/>
      <c r="G24" s="189" t="str">
        <f>IF(F24="Not available online",0,(IF(F24="Number is published",4," ")))</f>
        <v xml:space="preserve"> </v>
      </c>
      <c r="H24" s="251"/>
      <c r="I24" s="165"/>
      <c r="J24" s="47"/>
      <c r="K24" s="189" t="str">
        <f>IF(J24="Not available online",0,(IF(J24="Number is published",4," ")))</f>
        <v xml:space="preserve"> </v>
      </c>
      <c r="L24" s="264"/>
      <c r="M24" s="165"/>
      <c r="N24" s="45"/>
      <c r="O24" s="189" t="str">
        <f>IF(N24="Not available online",0,(IF(N24="Number is published",4," ")))</f>
        <v xml:space="preserve"> </v>
      </c>
      <c r="P24" s="251"/>
      <c r="Q24" s="143"/>
      <c r="R24" s="47"/>
      <c r="S24" s="189" t="str">
        <f>IF(R24="Not available online",0,(IF(R24="Number is published",4," ")))</f>
        <v xml:space="preserve"> </v>
      </c>
      <c r="T24" s="264"/>
      <c r="U24" s="165"/>
      <c r="V24" s="45"/>
      <c r="W24" s="189" t="str">
        <f>IF(V24="Not available online",0,(IF(V24="Number is published",4," ")))</f>
        <v xml:space="preserve"> </v>
      </c>
      <c r="X24" s="277"/>
    </row>
    <row r="25" spans="1:24" ht="31.2" x14ac:dyDescent="0.3">
      <c r="A25" s="15"/>
      <c r="B25" s="163"/>
      <c r="C25" s="92" t="s">
        <v>17</v>
      </c>
      <c r="D25" s="96" t="s">
        <v>66</v>
      </c>
      <c r="E25" s="32"/>
      <c r="F25" s="45"/>
      <c r="G25" s="189" t="str">
        <f>IF(F25="Not available online",0,(IF(F25="Number is published",2," ")))</f>
        <v xml:space="preserve"> </v>
      </c>
      <c r="H25" s="251"/>
      <c r="I25" s="165"/>
      <c r="J25" s="47"/>
      <c r="K25" s="189" t="str">
        <f>IF(J25="Not available online",0,(IF(J25="Number is published",2," ")))</f>
        <v xml:space="preserve"> </v>
      </c>
      <c r="L25" s="264"/>
      <c r="M25" s="165"/>
      <c r="N25" s="45"/>
      <c r="O25" s="189" t="str">
        <f>IF(N25="Not available online",0,(IF(N25="Number is published",2," ")))</f>
        <v xml:space="preserve"> </v>
      </c>
      <c r="P25" s="251"/>
      <c r="Q25" s="143"/>
      <c r="R25" s="47"/>
      <c r="S25" s="189" t="str">
        <f>IF(R25="Not available online",0,(IF(R25="Number is published",2," ")))</f>
        <v xml:space="preserve"> </v>
      </c>
      <c r="T25" s="264"/>
      <c r="U25" s="165"/>
      <c r="V25" s="45"/>
      <c r="W25" s="189" t="str">
        <f>IF(V25="Not available online",0,(IF(V25="Number is published",2," ")))</f>
        <v xml:space="preserve"> </v>
      </c>
      <c r="X25" s="277"/>
    </row>
    <row r="26" spans="1:24" ht="31.2" x14ac:dyDescent="0.3">
      <c r="A26" s="15"/>
      <c r="B26" s="166"/>
      <c r="C26" s="92" t="s">
        <v>19</v>
      </c>
      <c r="D26" s="96" t="s">
        <v>67</v>
      </c>
      <c r="E26" s="32"/>
      <c r="F26" s="45"/>
      <c r="G26" s="189" t="str">
        <f>IF(F26="Not available online",0,(IF(F26="Number is published",2," ")))</f>
        <v xml:space="preserve"> </v>
      </c>
      <c r="H26" s="251"/>
      <c r="I26" s="165"/>
      <c r="J26" s="47"/>
      <c r="K26" s="189" t="str">
        <f>IF(J26="Not available online",0,(IF(J26="Number is published",2," ")))</f>
        <v xml:space="preserve"> </v>
      </c>
      <c r="L26" s="264"/>
      <c r="M26" s="165"/>
      <c r="N26" s="45"/>
      <c r="O26" s="189" t="str">
        <f>IF(N26="Not available online",0,(IF(N26="Number is published",2," ")))</f>
        <v xml:space="preserve"> </v>
      </c>
      <c r="P26" s="251"/>
      <c r="Q26" s="143"/>
      <c r="R26" s="47"/>
      <c r="S26" s="189" t="str">
        <f>IF(R26="Not available online",0,(IF(R26="Number is published",2," ")))</f>
        <v xml:space="preserve"> </v>
      </c>
      <c r="T26" s="264"/>
      <c r="U26" s="165"/>
      <c r="V26" s="45"/>
      <c r="W26" s="189" t="str">
        <f>IF(V26="Not available online",0,(IF(V26="Number is published",2," ")))</f>
        <v xml:space="preserve"> </v>
      </c>
      <c r="X26" s="277"/>
    </row>
    <row r="27" spans="1:24" ht="31.2" x14ac:dyDescent="0.3">
      <c r="A27" s="15"/>
      <c r="B27" s="166"/>
      <c r="C27" s="92" t="s">
        <v>23</v>
      </c>
      <c r="D27" s="96" t="s">
        <v>68</v>
      </c>
      <c r="E27" s="32"/>
      <c r="F27" s="45"/>
      <c r="G27" s="189" t="str">
        <f>IF(F27="Not available online",0,(IF(F27="Number is published",1," ")))</f>
        <v xml:space="preserve"> </v>
      </c>
      <c r="H27" s="251"/>
      <c r="I27" s="165"/>
      <c r="J27" s="47"/>
      <c r="K27" s="189" t="str">
        <f>IF(J27="Not available online",0,(IF(J27="Number is published",1," ")))</f>
        <v xml:space="preserve"> </v>
      </c>
      <c r="L27" s="264"/>
      <c r="M27" s="165"/>
      <c r="N27" s="45"/>
      <c r="O27" s="189" t="str">
        <f>IF(N27="Not available online",0,(IF(N27="Number is published",1," ")))</f>
        <v xml:space="preserve"> </v>
      </c>
      <c r="P27" s="251"/>
      <c r="Q27" s="143"/>
      <c r="R27" s="47"/>
      <c r="S27" s="189" t="str">
        <f>IF(R27="Not available online",0,(IF(R27="Number is published",1," ")))</f>
        <v xml:space="preserve"> </v>
      </c>
      <c r="T27" s="264"/>
      <c r="U27" s="165"/>
      <c r="V27" s="45"/>
      <c r="W27" s="189" t="str">
        <f>IF(V27="Not available online",0,(IF(V27="Number is published",1," ")))</f>
        <v xml:space="preserve"> </v>
      </c>
      <c r="X27" s="277"/>
    </row>
    <row r="28" spans="1:24" ht="31.2" x14ac:dyDescent="0.3">
      <c r="A28" s="15"/>
      <c r="B28" s="166"/>
      <c r="C28" s="92" t="s">
        <v>62</v>
      </c>
      <c r="D28" s="96" t="s">
        <v>69</v>
      </c>
      <c r="E28" s="32"/>
      <c r="F28" s="45"/>
      <c r="G28" s="189" t="str">
        <f>IF(F28="Not available online",0,(IF(F28="Number is published",1," ")))</f>
        <v xml:space="preserve"> </v>
      </c>
      <c r="H28" s="251"/>
      <c r="I28" s="165"/>
      <c r="J28" s="47"/>
      <c r="K28" s="189" t="str">
        <f>IF(J28="Not available online",0,(IF(J28="Number is published",1," ")))</f>
        <v xml:space="preserve"> </v>
      </c>
      <c r="L28" s="264"/>
      <c r="M28" s="165"/>
      <c r="N28" s="45"/>
      <c r="O28" s="189" t="str">
        <f>IF(N28="Not available online",0,(IF(N28="Number is published",1," ")))</f>
        <v xml:space="preserve"> </v>
      </c>
      <c r="P28" s="251"/>
      <c r="Q28" s="143"/>
      <c r="R28" s="47"/>
      <c r="S28" s="189" t="str">
        <f>IF(R28="Not available online",0,(IF(R28="Number is published",1," ")))</f>
        <v xml:space="preserve"> </v>
      </c>
      <c r="T28" s="264"/>
      <c r="U28" s="165"/>
      <c r="V28" s="45"/>
      <c r="W28" s="189" t="str">
        <f>IF(V28="Not available online",0,(IF(V28="Number is published",1," ")))</f>
        <v xml:space="preserve"> </v>
      </c>
      <c r="X28" s="277"/>
    </row>
    <row r="29" spans="1:24" ht="62.4" x14ac:dyDescent="0.3">
      <c r="A29" s="15"/>
      <c r="B29" s="166"/>
      <c r="C29" s="92" t="s">
        <v>70</v>
      </c>
      <c r="D29" s="96" t="s">
        <v>115</v>
      </c>
      <c r="E29" s="32"/>
      <c r="F29" s="45"/>
      <c r="G29" s="189" t="str">
        <f>IF(F29="Not available online",0,(IF(F29="Number is published",2," ")))</f>
        <v xml:space="preserve"> </v>
      </c>
      <c r="H29" s="251"/>
      <c r="I29" s="165"/>
      <c r="J29" s="47"/>
      <c r="K29" s="189" t="str">
        <f>IF(J29="Not available online",0,(IF(J29="Number is published",2," ")))</f>
        <v xml:space="preserve"> </v>
      </c>
      <c r="L29" s="264"/>
      <c r="M29" s="165"/>
      <c r="N29" s="45"/>
      <c r="O29" s="189" t="str">
        <f>IF(N29="Not available online",0,(IF(N29="Number is published",2," ")))</f>
        <v xml:space="preserve"> </v>
      </c>
      <c r="P29" s="251"/>
      <c r="Q29" s="143"/>
      <c r="R29" s="47"/>
      <c r="S29" s="189" t="str">
        <f>IF(R29="Not available online",0,(IF(R29="Number is published",2," ")))</f>
        <v xml:space="preserve"> </v>
      </c>
      <c r="T29" s="264"/>
      <c r="U29" s="165"/>
      <c r="V29" s="45"/>
      <c r="W29" s="189" t="str">
        <f>IF(V29="Not available online",0,(IF(V29="Number is published",2," ")))</f>
        <v xml:space="preserve"> </v>
      </c>
      <c r="X29" s="277"/>
    </row>
    <row r="30" spans="1:24" ht="19.95" customHeight="1" x14ac:dyDescent="0.3">
      <c r="A30" s="15"/>
      <c r="B30" s="166"/>
      <c r="C30" s="167" t="s">
        <v>71</v>
      </c>
      <c r="D30" s="168" t="s">
        <v>72</v>
      </c>
      <c r="E30" s="32"/>
      <c r="F30" s="45"/>
      <c r="G30" s="190" t="str">
        <f>IF(F30="No",0,(IF(F30="Yes",4," ")))</f>
        <v xml:space="preserve"> </v>
      </c>
      <c r="H30" s="262"/>
      <c r="I30" s="165"/>
      <c r="J30" s="170"/>
      <c r="K30" s="189" t="str">
        <f>IF(J30="No",0,(IF(J30="Yes",4," ")))</f>
        <v xml:space="preserve"> </v>
      </c>
      <c r="L30" s="264"/>
      <c r="M30" s="165"/>
      <c r="N30" s="83"/>
      <c r="O30" s="187" t="str">
        <f>IF(N30="No",0,(IF(N30="Yes",4," ")))</f>
        <v xml:space="preserve"> </v>
      </c>
      <c r="P30" s="266"/>
      <c r="Q30" s="143"/>
      <c r="R30" s="171"/>
      <c r="S30" s="187" t="str">
        <f>IF(R30="No",0,(IF(R30="Yes",4," ")))</f>
        <v xml:space="preserve"> </v>
      </c>
      <c r="T30" s="264"/>
      <c r="U30" s="165"/>
      <c r="V30" s="172"/>
      <c r="W30" s="187" t="str">
        <f>IF(V30="No",0,(IF(V30="Yes",4," ")))</f>
        <v xml:space="preserve"> </v>
      </c>
      <c r="X30" s="266"/>
    </row>
    <row r="31" spans="1:24" ht="22.95" customHeight="1" x14ac:dyDescent="0.3">
      <c r="A31" s="15"/>
      <c r="B31" s="166"/>
      <c r="C31" s="167" t="s">
        <v>73</v>
      </c>
      <c r="D31" s="173" t="s">
        <v>74</v>
      </c>
      <c r="E31" s="145"/>
      <c r="F31" s="45"/>
      <c r="G31" s="191" t="str">
        <f>IF(F31="No",0,(IF(F31="Yes",4," ")))</f>
        <v xml:space="preserve"> </v>
      </c>
      <c r="H31" s="251"/>
      <c r="I31" s="174"/>
      <c r="J31" s="47"/>
      <c r="K31" s="192" t="str">
        <f>IF(J31="No",0,(IF(J31="Yes",4," ")))</f>
        <v xml:space="preserve"> </v>
      </c>
      <c r="L31" s="259"/>
      <c r="M31" s="159"/>
      <c r="N31" s="175"/>
      <c r="O31" s="122" t="str">
        <f>IF(N31="No",0,(IF(N31="Yes",4," ")))</f>
        <v xml:space="preserve"> </v>
      </c>
      <c r="P31" s="251"/>
      <c r="Q31" s="143"/>
      <c r="R31" s="84"/>
      <c r="S31" s="122" t="str">
        <f>IF(R31="No",0,(IF(R31="Yes",4," ")))</f>
        <v xml:space="preserve"> </v>
      </c>
      <c r="T31" s="259"/>
      <c r="U31" s="159"/>
      <c r="V31" s="83"/>
      <c r="W31" s="122" t="str">
        <f>IF(V31="No",0,(IF(V31="Yes",4," ")))</f>
        <v xml:space="preserve"> </v>
      </c>
      <c r="X31" s="251"/>
    </row>
    <row r="32" spans="1:24" ht="24" customHeight="1" x14ac:dyDescent="0.3">
      <c r="A32" s="15"/>
      <c r="B32" s="70" t="s">
        <v>38</v>
      </c>
      <c r="C32" s="327" t="s">
        <v>75</v>
      </c>
      <c r="D32" s="328"/>
      <c r="E32" s="32"/>
      <c r="F32" s="135"/>
      <c r="G32" s="136"/>
      <c r="H32" s="137"/>
      <c r="I32" s="142"/>
      <c r="J32" s="135"/>
      <c r="K32" s="136"/>
      <c r="L32" s="137"/>
      <c r="M32" s="165"/>
      <c r="N32" s="135"/>
      <c r="O32" s="136"/>
      <c r="P32" s="137"/>
      <c r="Q32" s="143"/>
      <c r="R32" s="135"/>
      <c r="S32" s="136"/>
      <c r="T32" s="137"/>
      <c r="U32" s="165"/>
      <c r="V32" s="135"/>
      <c r="W32" s="176"/>
      <c r="X32" s="137"/>
    </row>
    <row r="33" spans="1:24" ht="48" customHeight="1" x14ac:dyDescent="0.3">
      <c r="A33" s="15"/>
      <c r="B33" s="74"/>
      <c r="C33" s="177" t="s">
        <v>15</v>
      </c>
      <c r="D33" s="178" t="s">
        <v>76</v>
      </c>
      <c r="E33" s="145"/>
      <c r="F33" s="83"/>
      <c r="G33" s="186" t="str">
        <f>IF(F33="No",0,(IF(F33="Yes",10,(IF(F33="Unknown",0," ")))))</f>
        <v xml:space="preserve"> </v>
      </c>
      <c r="H33" s="251"/>
      <c r="I33" s="142"/>
      <c r="J33" s="84"/>
      <c r="K33" s="186" t="str">
        <f>IF(J33="No",0,(IF(J33="Yes",10,(IF(J33="Unknown",0," ")))))</f>
        <v xml:space="preserve"> </v>
      </c>
      <c r="L33" s="264"/>
      <c r="M33" s="165"/>
      <c r="N33" s="83"/>
      <c r="O33" s="186" t="str">
        <f>IF(N33="No",0,(IF(N33="Yes",10,(IF(N33="Unknown",0," ")))))</f>
        <v xml:space="preserve"> </v>
      </c>
      <c r="P33" s="251"/>
      <c r="Q33" s="143"/>
      <c r="R33" s="84"/>
      <c r="S33" s="186" t="str">
        <f>IF(R33="No",0,(IF(R33="Yes",10,(IF(R33="Unknown",0," ")))))</f>
        <v xml:space="preserve"> </v>
      </c>
      <c r="T33" s="264"/>
      <c r="U33" s="165"/>
      <c r="V33" s="83"/>
      <c r="W33" s="186" t="str">
        <f>IF(V33="No",0,(IF(V33="Yes",10,(IF(V33="Unknown",0," ")))))</f>
        <v xml:space="preserve"> </v>
      </c>
      <c r="X33" s="277"/>
    </row>
    <row r="34" spans="1:24" ht="48" customHeight="1" thickBot="1" x14ac:dyDescent="0.35">
      <c r="A34" s="15"/>
      <c r="B34" s="74"/>
      <c r="C34" s="177" t="s">
        <v>17</v>
      </c>
      <c r="D34" s="178" t="s">
        <v>116</v>
      </c>
      <c r="E34" s="145"/>
      <c r="F34" s="179"/>
      <c r="G34" s="127" t="str">
        <f>IF(F34="No",0,(IF(F34="Yes",10,(IF(F34="Unknown",0," ")))))</f>
        <v xml:space="preserve"> </v>
      </c>
      <c r="H34" s="263"/>
      <c r="I34" s="180"/>
      <c r="J34" s="181"/>
      <c r="K34" s="127" t="str">
        <f>IF(J34="No",0,(IF(J34="Yes",10,(IF(J34="Unknown",0," ")))))</f>
        <v xml:space="preserve"> </v>
      </c>
      <c r="L34" s="182"/>
      <c r="M34" s="180"/>
      <c r="N34" s="179"/>
      <c r="O34" s="127" t="str">
        <f>IF(N34="No",0,(IF(N34="Yes",10,(IF(N34="Unknown",0," ")))))</f>
        <v xml:space="preserve"> </v>
      </c>
      <c r="P34" s="263"/>
      <c r="Q34" s="183"/>
      <c r="R34" s="181"/>
      <c r="S34" s="127" t="str">
        <f>IF(R34="No",0,(IF(R34="Yes",10,(IF(R34="Unknown",0," ")))))</f>
        <v xml:space="preserve"> </v>
      </c>
      <c r="T34" s="267"/>
      <c r="U34" s="180"/>
      <c r="V34" s="179"/>
      <c r="W34" s="127" t="str">
        <f>IF(V34="No",0,(IF(V34="Yes",10,(IF(V34="Unknown",0," ")))))</f>
        <v xml:space="preserve"> </v>
      </c>
      <c r="X34" s="288"/>
    </row>
    <row r="35" spans="1:24" ht="6" customHeight="1" thickBot="1" x14ac:dyDescent="0.35">
      <c r="A35" s="15"/>
      <c r="B35" s="55"/>
      <c r="C35" s="55"/>
      <c r="D35" s="15"/>
      <c r="F35" s="15"/>
      <c r="G35" s="15"/>
      <c r="H35" s="15"/>
      <c r="I35" s="15"/>
      <c r="J35" s="15"/>
      <c r="K35" s="15"/>
      <c r="L35" s="15"/>
      <c r="M35" s="15"/>
      <c r="N35" s="15"/>
      <c r="O35" s="15"/>
      <c r="P35" s="15"/>
      <c r="Q35" s="15"/>
      <c r="R35" s="15"/>
      <c r="S35" s="15"/>
      <c r="T35" s="15"/>
      <c r="U35" s="15"/>
      <c r="V35" s="15"/>
      <c r="W35" s="15"/>
      <c r="X35" s="15"/>
    </row>
    <row r="36" spans="1:24" ht="16.2" thickBot="1" x14ac:dyDescent="0.35">
      <c r="A36" s="15"/>
      <c r="B36" s="15"/>
      <c r="C36" s="15"/>
      <c r="D36" s="15"/>
      <c r="F36" s="184" t="s">
        <v>46</v>
      </c>
      <c r="G36" s="128">
        <f>SUM(G9:G34)</f>
        <v>0</v>
      </c>
      <c r="H36" s="116"/>
      <c r="I36" s="61"/>
      <c r="J36" s="185" t="s">
        <v>46</v>
      </c>
      <c r="K36" s="129">
        <f>SUM(K9:K34)</f>
        <v>0</v>
      </c>
      <c r="L36" s="116"/>
      <c r="M36" s="61"/>
      <c r="N36" s="184" t="s">
        <v>46</v>
      </c>
      <c r="O36" s="128">
        <f>SUM(O9:O34)</f>
        <v>0</v>
      </c>
      <c r="P36" s="116"/>
      <c r="Q36" s="15"/>
      <c r="R36" s="185" t="s">
        <v>46</v>
      </c>
      <c r="S36" s="129">
        <f>SUM(S9:S34)</f>
        <v>0</v>
      </c>
      <c r="T36" s="116"/>
      <c r="U36" s="61"/>
      <c r="V36" s="184" t="s">
        <v>46</v>
      </c>
      <c r="W36" s="128">
        <f>SUM(W9:W34)</f>
        <v>0</v>
      </c>
      <c r="X36" s="116"/>
    </row>
    <row r="37" spans="1:24" ht="9" customHeight="1" x14ac:dyDescent="0.3">
      <c r="A37" s="15"/>
      <c r="B37" s="15"/>
      <c r="C37" s="15"/>
      <c r="D37" s="15"/>
      <c r="F37" s="15"/>
      <c r="G37" s="15"/>
      <c r="H37" s="15"/>
      <c r="I37" s="15"/>
      <c r="J37" s="15"/>
      <c r="K37" s="15"/>
      <c r="L37" s="15"/>
      <c r="M37" s="15"/>
      <c r="N37" s="15"/>
      <c r="O37" s="15"/>
      <c r="P37" s="15"/>
      <c r="Q37" s="15"/>
      <c r="R37" s="15"/>
      <c r="S37" s="15"/>
      <c r="T37" s="15"/>
      <c r="U37" s="15"/>
      <c r="V37" s="15"/>
      <c r="W37" s="15"/>
      <c r="X37" s="15"/>
    </row>
    <row r="38" spans="1:24" x14ac:dyDescent="0.3">
      <c r="A38" s="15"/>
      <c r="B38" s="15"/>
      <c r="C38" s="15"/>
      <c r="D38" s="15"/>
      <c r="F38" s="303" t="s">
        <v>47</v>
      </c>
      <c r="G38" s="303"/>
      <c r="H38" s="274"/>
      <c r="I38" s="15"/>
      <c r="J38" s="303" t="s">
        <v>47</v>
      </c>
      <c r="K38" s="303"/>
      <c r="L38" s="274"/>
      <c r="M38" s="15"/>
      <c r="N38" s="303" t="s">
        <v>47</v>
      </c>
      <c r="O38" s="303"/>
      <c r="P38" s="274"/>
      <c r="Q38" s="15"/>
      <c r="R38" s="303" t="s">
        <v>47</v>
      </c>
      <c r="S38" s="303"/>
      <c r="T38" s="274"/>
      <c r="U38" s="15"/>
      <c r="V38" s="303" t="s">
        <v>47</v>
      </c>
      <c r="W38" s="303"/>
      <c r="X38" s="274"/>
    </row>
    <row r="39" spans="1:24" x14ac:dyDescent="0.3">
      <c r="A39" s="15"/>
      <c r="B39" s="15"/>
      <c r="C39" s="15"/>
      <c r="D39" s="15"/>
      <c r="F39" s="15"/>
      <c r="G39" s="15"/>
      <c r="H39" s="15"/>
      <c r="I39" s="15"/>
      <c r="J39" s="15"/>
      <c r="K39" s="15"/>
      <c r="L39" s="15"/>
      <c r="M39" s="15"/>
      <c r="N39" s="15"/>
      <c r="O39" s="15"/>
      <c r="P39" s="15"/>
      <c r="Q39" s="15"/>
      <c r="R39" s="15"/>
      <c r="S39" s="15"/>
      <c r="T39" s="15"/>
      <c r="U39" s="15"/>
      <c r="V39" s="15"/>
      <c r="W39" s="15"/>
      <c r="X39" s="15"/>
    </row>
  </sheetData>
  <sheetProtection algorithmName="SHA-512" hashValue="Ivuq2PQmqNN4eRHwXAsyTMTOiU+0I2vXhvMHvAOFMq5ioAIuY9hsGrvcG3YPqvAxtkG3+cZwp9P5aUmjKv/7BQ==" saltValue="eTV5eSjqeQ7yUNMeGHrHqw==" spinCount="100000" sheet="1" objects="1" scenarios="1" formatColumns="0" formatRows="0"/>
  <mergeCells count="18">
    <mergeCell ref="V7:W8"/>
    <mergeCell ref="R38:S38"/>
    <mergeCell ref="V38:W38"/>
    <mergeCell ref="F7:G8"/>
    <mergeCell ref="J7:K8"/>
    <mergeCell ref="N7:O8"/>
    <mergeCell ref="F38:G38"/>
    <mergeCell ref="J38:K38"/>
    <mergeCell ref="N38:O38"/>
    <mergeCell ref="C32:D32"/>
    <mergeCell ref="R7:S8"/>
    <mergeCell ref="B2:D2"/>
    <mergeCell ref="C9:D9"/>
    <mergeCell ref="C16:D16"/>
    <mergeCell ref="C23:D23"/>
    <mergeCell ref="B4:C4"/>
    <mergeCell ref="C5:D5"/>
    <mergeCell ref="B7:C8"/>
  </mergeCells>
  <dataValidations count="5">
    <dataValidation type="list" allowBlank="1" showInputMessage="1" showErrorMessage="1" sqref="F10 V15 J13 V13 V10 V17:V22 F17:F22 F13 J10 F34 J17:J22 N10 J34 N17:N22 N13 R13 R17:R22 R34 R10 N34 F15 J15 N15 R15 V34" xr:uid="{00000000-0002-0000-0300-000000000000}">
      <formula1>"Yes, No, Unknown"</formula1>
    </dataValidation>
    <dataValidation type="list" allowBlank="1" showInputMessage="1" showErrorMessage="1" sqref="F24:F29 N24:N29 J24:J29 V24:V29 R24:R29" xr:uid="{00000000-0002-0000-0300-000001000000}">
      <formula1>"Number is published, Not available online"</formula1>
    </dataValidation>
    <dataValidation type="list" allowBlank="1" showInputMessage="1" showErrorMessage="1" sqref="F11 J11 N11 R11 V11" xr:uid="{00000000-0002-0000-0300-000002000000}">
      <formula1>"Yes, No, Sometimes, Unknown"</formula1>
    </dataValidation>
    <dataValidation type="list" allowBlank="1" showInputMessage="1" showErrorMessage="1" sqref="R14 F14 J14 N14 V14" xr:uid="{00000000-0002-0000-0300-000003000000}">
      <formula1>"Yes, Sometimes, No, Unknown"</formula1>
    </dataValidation>
    <dataValidation type="list" allowBlank="1" showInputMessage="1" showErrorMessage="1" sqref="F33 J33 N33 R33 V33" xr:uid="{2ACDDBB9-CB10-E846-B1C7-C074A99C8676}">
      <formula1>"Yes, Some Measures, No, Unknown"</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5"/>
  <sheetViews>
    <sheetView zoomScaleNormal="100" workbookViewId="0">
      <pane xSplit="4" ySplit="8" topLeftCell="E12" activePane="bottomRight" state="frozen"/>
      <selection pane="topRight" activeCell="E1" sqref="E1"/>
      <selection pane="bottomLeft" activeCell="A9" sqref="A9"/>
      <selection pane="bottomRight" activeCell="B2" sqref="B2:D2"/>
    </sheetView>
  </sheetViews>
  <sheetFormatPr defaultColWidth="0" defaultRowHeight="15.6" zeroHeight="1" x14ac:dyDescent="0.3"/>
  <cols>
    <col min="1" max="1" width="5" style="15" customWidth="1"/>
    <col min="2" max="2" width="5.19921875" style="15" customWidth="1"/>
    <col min="3" max="3" width="6.5" style="15" customWidth="1"/>
    <col min="4" max="4" width="65.69921875" style="15" customWidth="1"/>
    <col min="5" max="5" width="1" style="15" customWidth="1"/>
    <col min="6" max="6" width="17.69921875" style="17" customWidth="1"/>
    <col min="7" max="7" width="8.69921875" style="17" customWidth="1"/>
    <col min="8" max="8" width="25.69921875" style="17" customWidth="1"/>
    <col min="9" max="9" width="1.19921875" style="17" customWidth="1"/>
    <col min="10" max="10" width="17.69921875" style="17" customWidth="1"/>
    <col min="11" max="11" width="8.69921875" style="17" customWidth="1"/>
    <col min="12" max="12" width="25.69921875" style="17" customWidth="1"/>
    <col min="13" max="13" width="1.19921875" style="17" customWidth="1"/>
    <col min="14" max="14" width="17.69921875" style="17" customWidth="1"/>
    <col min="15" max="15" width="8.69921875" style="17" customWidth="1"/>
    <col min="16" max="16" width="25.69921875" style="17" customWidth="1"/>
    <col min="17" max="17" width="1.19921875" style="17" customWidth="1"/>
    <col min="18" max="18" width="17.69921875" style="17" customWidth="1"/>
    <col min="19" max="19" width="8.69921875" style="17" customWidth="1"/>
    <col min="20" max="20" width="25.69921875" style="17" customWidth="1"/>
    <col min="21" max="21" width="1.19921875" style="17" customWidth="1"/>
    <col min="22" max="22" width="17.69921875" style="17" customWidth="1"/>
    <col min="23" max="23" width="8.69921875" style="17" customWidth="1"/>
    <col min="24" max="24" width="25.69921875" style="17" customWidth="1"/>
    <col min="25" max="25" width="1.19921875" style="17" customWidth="1"/>
    <col min="26" max="26" width="1.8984375" style="17" customWidth="1"/>
    <col min="27" max="16384" width="10.69921875" style="17" hidden="1"/>
  </cols>
  <sheetData>
    <row r="1" spans="2:26" x14ac:dyDescent="0.3">
      <c r="F1" s="15"/>
      <c r="G1" s="15"/>
      <c r="H1" s="15"/>
      <c r="I1" s="15"/>
      <c r="J1" s="15"/>
      <c r="K1" s="15"/>
      <c r="L1" s="15"/>
      <c r="M1" s="15"/>
      <c r="N1" s="15"/>
      <c r="O1" s="15"/>
      <c r="P1" s="15"/>
      <c r="Q1" s="15"/>
      <c r="R1" s="15"/>
      <c r="S1" s="15"/>
      <c r="T1" s="15"/>
      <c r="U1" s="15"/>
      <c r="V1" s="15"/>
      <c r="W1" s="15"/>
      <c r="X1" s="15"/>
      <c r="Y1" s="15"/>
      <c r="Z1" s="15"/>
    </row>
    <row r="2" spans="2:26" x14ac:dyDescent="0.3">
      <c r="B2" s="347" t="s">
        <v>77</v>
      </c>
      <c r="C2" s="348"/>
      <c r="D2" s="349"/>
      <c r="F2" s="15"/>
      <c r="G2" s="15"/>
      <c r="H2" s="15"/>
      <c r="I2" s="15"/>
      <c r="J2" s="15"/>
      <c r="K2" s="15"/>
      <c r="L2" s="15"/>
      <c r="M2" s="15"/>
      <c r="N2" s="15"/>
      <c r="O2" s="15"/>
      <c r="P2" s="15"/>
      <c r="Q2" s="15"/>
      <c r="R2" s="15"/>
      <c r="S2" s="15"/>
      <c r="T2" s="15"/>
      <c r="U2" s="15"/>
      <c r="V2" s="15"/>
      <c r="W2" s="15"/>
      <c r="X2" s="15"/>
      <c r="Y2" s="15"/>
      <c r="Z2" s="15"/>
    </row>
    <row r="3" spans="2:26" ht="10.199999999999999" customHeight="1" x14ac:dyDescent="0.3">
      <c r="B3" s="193"/>
      <c r="C3" s="193"/>
      <c r="D3" s="194"/>
      <c r="F3" s="15"/>
      <c r="G3" s="15"/>
      <c r="H3" s="15"/>
      <c r="I3" s="15"/>
      <c r="J3" s="15"/>
      <c r="K3" s="15"/>
      <c r="L3" s="15"/>
      <c r="M3" s="15"/>
      <c r="N3" s="15"/>
      <c r="O3" s="15"/>
      <c r="P3" s="15"/>
      <c r="Q3" s="15"/>
      <c r="R3" s="15"/>
      <c r="S3" s="15"/>
      <c r="T3" s="15"/>
      <c r="U3" s="15"/>
      <c r="V3" s="15"/>
      <c r="W3" s="15"/>
      <c r="X3" s="15"/>
      <c r="Y3" s="15"/>
      <c r="Z3" s="15"/>
    </row>
    <row r="4" spans="2:26" ht="25.2" customHeight="1" x14ac:dyDescent="0.3">
      <c r="B4" s="321" t="s">
        <v>3</v>
      </c>
      <c r="C4" s="321"/>
      <c r="D4" s="194"/>
      <c r="F4" s="15"/>
      <c r="G4" s="15"/>
      <c r="H4" s="15"/>
      <c r="I4" s="15"/>
      <c r="J4" s="15"/>
      <c r="K4" s="15"/>
      <c r="L4" s="15"/>
      <c r="M4" s="15"/>
      <c r="N4" s="15"/>
      <c r="O4" s="15"/>
      <c r="P4" s="15"/>
      <c r="Q4" s="15"/>
      <c r="R4" s="15"/>
      <c r="S4" s="15"/>
      <c r="T4" s="15"/>
      <c r="U4" s="15"/>
      <c r="V4" s="15"/>
      <c r="W4" s="15"/>
      <c r="X4" s="15"/>
      <c r="Y4" s="15"/>
      <c r="Z4" s="15"/>
    </row>
    <row r="5" spans="2:26" ht="100.2" customHeight="1" x14ac:dyDescent="0.35">
      <c r="C5" s="324" t="s">
        <v>4</v>
      </c>
      <c r="D5" s="324"/>
      <c r="E5" s="19"/>
      <c r="F5" s="19"/>
      <c r="G5" s="19"/>
      <c r="H5" s="20" t="s">
        <v>5</v>
      </c>
      <c r="I5" s="19"/>
      <c r="J5" s="19"/>
      <c r="K5" s="19"/>
      <c r="L5" s="19"/>
      <c r="M5" s="19"/>
      <c r="N5" s="19"/>
      <c r="O5" s="15"/>
      <c r="P5" s="15"/>
      <c r="Q5" s="15"/>
      <c r="R5" s="15"/>
      <c r="S5" s="15"/>
      <c r="T5" s="15"/>
      <c r="U5" s="15"/>
      <c r="V5" s="15"/>
      <c r="W5" s="15"/>
      <c r="X5" s="15"/>
      <c r="Y5" s="15"/>
      <c r="Z5" s="15"/>
    </row>
    <row r="6" spans="2:26" ht="7.95" customHeight="1" thickBot="1" x14ac:dyDescent="0.35">
      <c r="B6" s="22"/>
      <c r="C6" s="22"/>
      <c r="F6" s="23"/>
      <c r="G6" s="23"/>
      <c r="H6" s="23"/>
      <c r="I6" s="23"/>
      <c r="J6" s="15"/>
      <c r="K6" s="15"/>
      <c r="L6" s="15"/>
      <c r="M6" s="15"/>
      <c r="N6" s="15"/>
      <c r="O6" s="15"/>
      <c r="P6" s="15"/>
      <c r="Q6" s="15"/>
      <c r="R6" s="15"/>
      <c r="S6" s="15"/>
      <c r="T6" s="15"/>
      <c r="U6" s="15"/>
      <c r="V6" s="15"/>
      <c r="W6" s="15"/>
      <c r="X6" s="15"/>
      <c r="Y6" s="15"/>
      <c r="Z6" s="15"/>
    </row>
    <row r="7" spans="2:26" ht="22.8" customHeight="1" x14ac:dyDescent="0.3">
      <c r="B7" s="350" t="s">
        <v>6</v>
      </c>
      <c r="C7" s="350"/>
      <c r="F7" s="329" t="str">
        <f>'Transparency - enter inputs'!F7</f>
        <v>Enter Jurisdiction Name #1</v>
      </c>
      <c r="G7" s="330"/>
      <c r="H7" s="24" t="s">
        <v>8</v>
      </c>
      <c r="I7" s="26"/>
      <c r="J7" s="339" t="str">
        <f>'Transparency - enter inputs'!J7</f>
        <v>Enter Jurisdiction Name #2</v>
      </c>
      <c r="K7" s="339"/>
      <c r="L7" s="24" t="s">
        <v>8</v>
      </c>
      <c r="M7" s="26"/>
      <c r="N7" s="339" t="str">
        <f>'Transparency - enter inputs'!N7</f>
        <v>Enter Jurisdiction Name #3</v>
      </c>
      <c r="O7" s="330"/>
      <c r="P7" s="24" t="s">
        <v>8</v>
      </c>
      <c r="Q7" s="26"/>
      <c r="R7" s="339" t="str">
        <f>'Transparency - enter inputs'!R7:S8</f>
        <v>Enter Jurisdiction Name #4</v>
      </c>
      <c r="S7" s="339"/>
      <c r="T7" s="24" t="s">
        <v>8</v>
      </c>
      <c r="U7" s="26"/>
      <c r="V7" s="329" t="str">
        <f>'Transparency - enter inputs'!V7:W8</f>
        <v>Enter Jurisdiction Name #5</v>
      </c>
      <c r="W7" s="330"/>
      <c r="X7" s="24" t="s">
        <v>8</v>
      </c>
      <c r="Y7" s="26"/>
      <c r="Z7" s="15"/>
    </row>
    <row r="8" spans="2:26" ht="28.2" customHeight="1" thickBot="1" x14ac:dyDescent="0.35">
      <c r="B8" s="350"/>
      <c r="C8" s="350"/>
      <c r="F8" s="331"/>
      <c r="G8" s="332"/>
      <c r="H8" s="222" t="str">
        <f>F7</f>
        <v>Enter Jurisdiction Name #1</v>
      </c>
      <c r="I8" s="30"/>
      <c r="J8" s="340"/>
      <c r="K8" s="340"/>
      <c r="L8" s="119" t="str">
        <f>J7</f>
        <v>Enter Jurisdiction Name #2</v>
      </c>
      <c r="M8" s="30"/>
      <c r="N8" s="340"/>
      <c r="O8" s="332"/>
      <c r="P8" s="119" t="str">
        <f>N7</f>
        <v>Enter Jurisdiction Name #3</v>
      </c>
      <c r="Q8" s="30"/>
      <c r="R8" s="340"/>
      <c r="S8" s="340"/>
      <c r="T8" s="119" t="str">
        <f>R7</f>
        <v>Enter Jurisdiction Name #4</v>
      </c>
      <c r="U8" s="30"/>
      <c r="V8" s="331"/>
      <c r="W8" s="332"/>
      <c r="X8" s="119" t="str">
        <f>V7</f>
        <v>Enter Jurisdiction Name #5</v>
      </c>
      <c r="Y8" s="30"/>
      <c r="Z8" s="15"/>
    </row>
    <row r="9" spans="2:26" ht="18" customHeight="1" x14ac:dyDescent="0.3">
      <c r="B9" s="33" t="s">
        <v>13</v>
      </c>
      <c r="C9" s="345" t="s">
        <v>78</v>
      </c>
      <c r="D9" s="346"/>
      <c r="E9" s="32"/>
      <c r="F9" s="195"/>
      <c r="G9" s="196"/>
      <c r="H9" s="38"/>
      <c r="I9" s="25"/>
      <c r="J9" s="197"/>
      <c r="K9" s="196"/>
      <c r="L9" s="38"/>
      <c r="M9" s="25"/>
      <c r="N9" s="197"/>
      <c r="O9" s="196"/>
      <c r="P9" s="38"/>
      <c r="Q9" s="26"/>
      <c r="R9" s="197"/>
      <c r="S9" s="196"/>
      <c r="T9" s="38"/>
      <c r="U9" s="26"/>
      <c r="V9" s="195"/>
      <c r="W9" s="196"/>
      <c r="X9" s="38"/>
      <c r="Y9" s="25"/>
      <c r="Z9" s="15"/>
    </row>
    <row r="10" spans="2:26" ht="73.2" customHeight="1" x14ac:dyDescent="0.3">
      <c r="B10" s="101"/>
      <c r="C10" s="42" t="s">
        <v>15</v>
      </c>
      <c r="D10" s="43" t="s">
        <v>79</v>
      </c>
      <c r="E10" s="145"/>
      <c r="F10" s="45"/>
      <c r="G10" s="121" t="str">
        <f>IF(F10="&lt; 2 years",10,(IF(F10="2-5 years",5,(IF(F10="&gt; 5 years",0,IF(F10="Unknown",0," "))))))</f>
        <v xml:space="preserve"> </v>
      </c>
      <c r="H10" s="251"/>
      <c r="I10" s="46"/>
      <c r="J10" s="170"/>
      <c r="K10" s="121" t="str">
        <f>IF(J10="&lt; 2 years",10,(IF(J10="2-5 years",5,(IF(J10="&gt; 5 years",0,IF(J10="Unknown",0," "))))))</f>
        <v xml:space="preserve"> </v>
      </c>
      <c r="L10" s="264"/>
      <c r="M10" s="46"/>
      <c r="N10" s="198"/>
      <c r="O10" s="121" t="str">
        <f>IF(N10="&lt; 2 years",10,(IF(N10="2-5 years",5,(IF(N10="&gt; 5 years",0,IF(N10="Unknown",0," "))))))</f>
        <v xml:space="preserve"> </v>
      </c>
      <c r="P10" s="251"/>
      <c r="Q10" s="30"/>
      <c r="R10" s="170"/>
      <c r="S10" s="121" t="str">
        <f>IF(R10="&lt; 2 years",10,(IF(R10="2-5 years",5,(IF(R10="&gt; 5 years",0,IF(R10="Unknown",0," "))))))</f>
        <v xml:space="preserve"> </v>
      </c>
      <c r="T10" s="264"/>
      <c r="U10" s="30"/>
      <c r="V10" s="45"/>
      <c r="W10" s="121" t="str">
        <f>IF(V10="&lt; 2 years",10,(IF(V10="2-5 years",5,(IF(V10="&gt; 5 years",0,IF(V10="Unknown",0," "))))))</f>
        <v xml:space="preserve"> </v>
      </c>
      <c r="X10" s="251"/>
      <c r="Y10" s="46"/>
      <c r="Z10" s="15"/>
    </row>
    <row r="11" spans="2:26" ht="62.4" x14ac:dyDescent="0.3">
      <c r="B11" s="107"/>
      <c r="C11" s="108" t="s">
        <v>17</v>
      </c>
      <c r="D11" s="43" t="s">
        <v>80</v>
      </c>
      <c r="E11" s="145"/>
      <c r="F11" s="104"/>
      <c r="G11" s="126" t="str">
        <f>IF(F11="&lt; 2 years",10,(IF(F11="2-5 years",5,(IF(F11="&gt; 5 years",0,IF(F11="Unknown",0," "))))))</f>
        <v xml:space="preserve"> </v>
      </c>
      <c r="H11" s="252"/>
      <c r="I11" s="46"/>
      <c r="J11" s="199"/>
      <c r="K11" s="126" t="str">
        <f>IF(J11="&lt; 2 years",10,(IF(J11="2-5 years",5,(IF(J11="&gt; 5 years",0,IF(J11="Unknown",0," "))))))</f>
        <v xml:space="preserve"> </v>
      </c>
      <c r="L11" s="259"/>
      <c r="M11" s="46"/>
      <c r="N11" s="200"/>
      <c r="O11" s="126" t="str">
        <f>IF(N11="&lt; 2 years",10,(IF(N11="2-5 years",5,(IF(N11="&gt; 5 years",0,IF(N11="Unknown",0," "))))))</f>
        <v xml:space="preserve"> </v>
      </c>
      <c r="P11" s="252"/>
      <c r="Q11" s="30"/>
      <c r="R11" s="199"/>
      <c r="S11" s="126" t="str">
        <f>IF(R11="&lt; 2 years",10,(IF(R11="2-5 years",5,(IF(R11="&gt; 5 years",0,IF(R11="Unknown",0," "))))))</f>
        <v xml:space="preserve"> </v>
      </c>
      <c r="T11" s="259"/>
      <c r="U11" s="30"/>
      <c r="V11" s="104"/>
      <c r="W11" s="126" t="str">
        <f>IF(V11="&lt; 2 years",10,(IF(V11="2-5 years",5,(IF(V11="&gt; 5 years",0,IF(V11="Unknown",0," "))))))</f>
        <v xml:space="preserve"> </v>
      </c>
      <c r="X11" s="252"/>
      <c r="Y11" s="46"/>
      <c r="Z11" s="15"/>
    </row>
    <row r="12" spans="2:26" ht="24" customHeight="1" x14ac:dyDescent="0.3">
      <c r="B12" s="86" t="s">
        <v>25</v>
      </c>
      <c r="C12" s="319" t="s">
        <v>81</v>
      </c>
      <c r="D12" s="320"/>
      <c r="F12" s="87"/>
      <c r="G12" s="164"/>
      <c r="H12" s="268"/>
      <c r="I12" s="69"/>
      <c r="J12" s="169"/>
      <c r="K12" s="164"/>
      <c r="L12" s="268"/>
      <c r="M12" s="30"/>
      <c r="N12" s="169"/>
      <c r="O12" s="164"/>
      <c r="P12" s="268"/>
      <c r="Q12" s="30"/>
      <c r="R12" s="169"/>
      <c r="S12" s="164"/>
      <c r="T12" s="268"/>
      <c r="U12" s="30"/>
      <c r="V12" s="87"/>
      <c r="W12" s="164"/>
      <c r="X12" s="268"/>
      <c r="Y12" s="69"/>
      <c r="Z12" s="15"/>
    </row>
    <row r="13" spans="2:26" ht="70.2" customHeight="1" x14ac:dyDescent="0.3">
      <c r="B13" s="89"/>
      <c r="C13" s="90" t="s">
        <v>15</v>
      </c>
      <c r="D13" s="201" t="s">
        <v>82</v>
      </c>
      <c r="F13" s="83"/>
      <c r="G13" s="187" t="str">
        <f>IF(F13="No",0,(IF(F13="Yes",10,(IF(F13="Unknown",0," ")))))</f>
        <v xml:space="preserve"> </v>
      </c>
      <c r="H13" s="252"/>
      <c r="I13" s="69"/>
      <c r="J13" s="202"/>
      <c r="K13" s="187" t="str">
        <f>IF(J13="No",0,(IF(J13="Yes",10,(IF(J13="Unknown",0," ")))))</f>
        <v xml:space="preserve"> </v>
      </c>
      <c r="L13" s="259"/>
      <c r="M13" s="69"/>
      <c r="N13" s="203"/>
      <c r="O13" s="187" t="str">
        <f>IF(N13="No",0,(IF(N13="Yes",10,(IF(N13="Unknown",0," ")))))</f>
        <v xml:space="preserve"> </v>
      </c>
      <c r="P13" s="252"/>
      <c r="Q13" s="30"/>
      <c r="R13" s="202"/>
      <c r="S13" s="187" t="str">
        <f>IF(R13="No",0,(IF(R13="Yes",10,(IF(R13="Unknown",0," ")))))</f>
        <v xml:space="preserve"> </v>
      </c>
      <c r="T13" s="259"/>
      <c r="U13" s="30"/>
      <c r="V13" s="83"/>
      <c r="W13" s="187" t="str">
        <f>IF(V13="No",0,(IF(V13="Yes",10,(IF(V13="Unknown",0," ")))))</f>
        <v xml:space="preserve"> </v>
      </c>
      <c r="X13" s="252"/>
      <c r="Y13" s="69"/>
      <c r="Z13" s="15"/>
    </row>
    <row r="14" spans="2:26" ht="39" customHeight="1" x14ac:dyDescent="0.3">
      <c r="B14" s="89"/>
      <c r="C14" s="90" t="s">
        <v>17</v>
      </c>
      <c r="D14" s="204" t="s">
        <v>83</v>
      </c>
      <c r="E14" s="32"/>
      <c r="F14" s="83"/>
      <c r="G14" s="187" t="str">
        <f>IF(F13="Yes","N/A",(IF(F14="Yes",5,(IF(F14="No",0," ")))))</f>
        <v xml:space="preserve"> </v>
      </c>
      <c r="H14" s="252"/>
      <c r="I14" s="69"/>
      <c r="J14" s="202"/>
      <c r="K14" s="187" t="str">
        <f>IF(J13="Yes","N/A",(IF(J14="Yes",5,(IF(J14="No",0," ")))))</f>
        <v xml:space="preserve"> </v>
      </c>
      <c r="L14" s="259"/>
      <c r="M14" s="69"/>
      <c r="N14" s="203"/>
      <c r="O14" s="187" t="str">
        <f>IF(N13="Yes","N/A",(IF(N14="Yes",5,(IF(N14="No",0," ")))))</f>
        <v xml:space="preserve"> </v>
      </c>
      <c r="P14" s="252"/>
      <c r="Q14" s="30"/>
      <c r="R14" s="202"/>
      <c r="S14" s="187" t="str">
        <f>IF(R13="Yes","N/A",(IF(R14="Yes",5,(IF(R14="No",0," ")))))</f>
        <v xml:space="preserve"> </v>
      </c>
      <c r="T14" s="259"/>
      <c r="U14" s="30"/>
      <c r="V14" s="83"/>
      <c r="W14" s="187" t="str">
        <f>IF(V13="Yes","N/A",(IF(V14="Yes",5,(IF(V14="No",0," ")))))</f>
        <v xml:space="preserve"> </v>
      </c>
      <c r="X14" s="252"/>
      <c r="Y14" s="69"/>
      <c r="Z14" s="15"/>
    </row>
    <row r="15" spans="2:26" ht="72" customHeight="1" x14ac:dyDescent="0.3">
      <c r="B15" s="91"/>
      <c r="C15" s="92" t="s">
        <v>19</v>
      </c>
      <c r="D15" s="68" t="s">
        <v>84</v>
      </c>
      <c r="E15" s="32"/>
      <c r="F15" s="83"/>
      <c r="G15" s="122" t="str">
        <f>IF(F15="&lt; 30 days",10,(IF(F15="30-90 days",5,(IF(F15="&gt; 90 days",0,(IF(F15="Unknown",0," ")))))))</f>
        <v xml:space="preserve"> </v>
      </c>
      <c r="H15" s="269"/>
      <c r="I15" s="66"/>
      <c r="J15" s="202"/>
      <c r="K15" s="122" t="str">
        <f>IF(J15="&lt; 30 days",10,(IF(J15="30-90 days",5,(IF(J15="&gt; 90 days",0,(IF(J15="Unknown",0," ")))))))</f>
        <v xml:space="preserve"> </v>
      </c>
      <c r="L15" s="271"/>
      <c r="M15" s="30"/>
      <c r="N15" s="203"/>
      <c r="O15" s="122" t="str">
        <f>IF(N15="&lt; 30 days",10,(IF(N15="30-90 days",5,(IF(N15="&gt; 90 days",0,(IF(N15="Unknown",0," ")))))))</f>
        <v xml:space="preserve"> </v>
      </c>
      <c r="P15" s="269"/>
      <c r="Q15" s="30"/>
      <c r="R15" s="202"/>
      <c r="S15" s="122" t="str">
        <f>IF(R15="&lt; 30 days",10,(IF(R15="30-90 days",5,(IF(R15="&gt; 90 days",0,(IF(R15="Unknown",0," ")))))))</f>
        <v xml:space="preserve"> </v>
      </c>
      <c r="T15" s="271"/>
      <c r="U15" s="30"/>
      <c r="V15" s="83"/>
      <c r="W15" s="122" t="str">
        <f>IF(V15="&lt; 30 days",10,(IF(V15="30-90 days",5,(IF(V15="&gt; 90 days",0,(IF(V15="Unknown",0," ")))))))</f>
        <v xml:space="preserve"> </v>
      </c>
      <c r="X15" s="269"/>
      <c r="Y15" s="66"/>
      <c r="Z15" s="15"/>
    </row>
    <row r="16" spans="2:26" ht="72" customHeight="1" x14ac:dyDescent="0.3">
      <c r="B16" s="91"/>
      <c r="C16" s="92" t="s">
        <v>23</v>
      </c>
      <c r="D16" s="152" t="s">
        <v>85</v>
      </c>
      <c r="E16" s="145"/>
      <c r="F16" s="45"/>
      <c r="G16" s="122" t="str">
        <f>IF(F16="&lt; 15 days",10,(IF(F16="15-30 days",5,(IF(F16="&gt; 30 days",0,(IF(F16="Unknown",0," ")))))))</f>
        <v xml:space="preserve"> </v>
      </c>
      <c r="H16" s="251"/>
      <c r="I16" s="69"/>
      <c r="J16" s="170"/>
      <c r="K16" s="122" t="str">
        <f>IF(J16="&lt; 15 days",10,(IF(J16="15-30 days",5,(IF(J16="&gt; 30 days",0,(IF(J16="Unknown",0," ")))))))</f>
        <v xml:space="preserve"> </v>
      </c>
      <c r="L16" s="264"/>
      <c r="M16" s="69"/>
      <c r="N16" s="198"/>
      <c r="O16" s="122" t="str">
        <f>IF(N16="&lt; 15 days",10,(IF(N16="15-30 days",5,(IF(N16="&gt; 30 days",0,(IF(N16="Unknown",0," ")))))))</f>
        <v xml:space="preserve"> </v>
      </c>
      <c r="P16" s="251"/>
      <c r="Q16" s="30"/>
      <c r="R16" s="170"/>
      <c r="S16" s="122" t="str">
        <f>IF(R16="&lt; 15 days",10,(IF(R16="15-30 days",5,(IF(R16="&gt; 30 days",0,(IF(R16="Unknown",0," ")))))))</f>
        <v xml:space="preserve"> </v>
      </c>
      <c r="T16" s="264"/>
      <c r="U16" s="30"/>
      <c r="V16" s="45"/>
      <c r="W16" s="122" t="str">
        <f>IF(V16="&lt; 15 days",10,(IF(V16="15-30 days",5,(IF(V16="&gt; 30 days",0,(IF(V16="Unknown",0," ")))))))</f>
        <v xml:space="preserve"> </v>
      </c>
      <c r="X16" s="251"/>
      <c r="Y16" s="69"/>
      <c r="Z16" s="15"/>
    </row>
    <row r="17" spans="2:26" ht="22.2" customHeight="1" x14ac:dyDescent="0.3">
      <c r="B17" s="33" t="s">
        <v>29</v>
      </c>
      <c r="C17" s="343" t="s">
        <v>86</v>
      </c>
      <c r="D17" s="344"/>
      <c r="E17" s="32"/>
      <c r="F17" s="195"/>
      <c r="G17" s="196"/>
      <c r="H17" s="137"/>
      <c r="I17" s="66"/>
      <c r="J17" s="197"/>
      <c r="K17" s="196"/>
      <c r="L17" s="137"/>
      <c r="M17" s="66"/>
      <c r="N17" s="197"/>
      <c r="O17" s="196"/>
      <c r="P17" s="137"/>
      <c r="Q17" s="30"/>
      <c r="R17" s="197"/>
      <c r="S17" s="196"/>
      <c r="T17" s="137"/>
      <c r="U17" s="30"/>
      <c r="V17" s="195"/>
      <c r="W17" s="196"/>
      <c r="X17" s="137"/>
      <c r="Y17" s="66"/>
      <c r="Z17" s="15"/>
    </row>
    <row r="18" spans="2:26" ht="37.200000000000003" customHeight="1" x14ac:dyDescent="0.3">
      <c r="B18" s="35"/>
      <c r="C18" s="42" t="s">
        <v>15</v>
      </c>
      <c r="D18" s="43" t="s">
        <v>87</v>
      </c>
      <c r="E18" s="145"/>
      <c r="F18" s="83"/>
      <c r="G18" s="186" t="str">
        <f>IF(F18="No",0,(IF(F18="Yes",10,(IF(F18="Unknown",0," ")))))</f>
        <v xml:space="preserve"> </v>
      </c>
      <c r="H18" s="251"/>
      <c r="I18" s="48"/>
      <c r="J18" s="202"/>
      <c r="K18" s="186" t="str">
        <f>IF(J18="No",0,(IF(J18="Yes",10,(IF(J18="Unknown",0," ")))))</f>
        <v xml:space="preserve"> </v>
      </c>
      <c r="L18" s="264"/>
      <c r="M18" s="48"/>
      <c r="N18" s="203"/>
      <c r="O18" s="186" t="str">
        <f>IF(N18="No",0,(IF(N18="Yes",10,(IF(N18="Unknown",0," ")))))</f>
        <v xml:space="preserve"> </v>
      </c>
      <c r="P18" s="251"/>
      <c r="Q18" s="30"/>
      <c r="R18" s="202"/>
      <c r="S18" s="186" t="str">
        <f>IF(R18="No",0,(IF(R18="Yes",10,(IF(R18="Unknown",0," ")))))</f>
        <v xml:space="preserve"> </v>
      </c>
      <c r="T18" s="264"/>
      <c r="U18" s="30"/>
      <c r="V18" s="83"/>
      <c r="W18" s="186" t="str">
        <f>IF(V18="No",0,(IF(V18="Yes",10,(IF(V18="Unknown",0," ")))))</f>
        <v xml:space="preserve"> </v>
      </c>
      <c r="X18" s="251"/>
      <c r="Y18" s="48"/>
      <c r="Z18" s="15"/>
    </row>
    <row r="19" spans="2:26" ht="55.95" customHeight="1" x14ac:dyDescent="0.3">
      <c r="B19" s="35"/>
      <c r="C19" s="205" t="s">
        <v>17</v>
      </c>
      <c r="D19" s="76" t="s">
        <v>88</v>
      </c>
      <c r="E19" s="145"/>
      <c r="F19" s="83"/>
      <c r="G19" s="186" t="str">
        <f>IF(F19="No",0,(IF(F19="Yes",10,(IF(F19="Implied Yes",5,(IF(F19="Unknown",0," ")))))))</f>
        <v xml:space="preserve"> </v>
      </c>
      <c r="H19" s="251"/>
      <c r="I19" s="51"/>
      <c r="J19" s="84"/>
      <c r="K19" s="186" t="str">
        <f>IF(J19="No",0,(IF(J19="Yes",10,(IF(J19="Implied Yes",5,(IF(J19="Unknown",0," ")))))))</f>
        <v xml:space="preserve"> </v>
      </c>
      <c r="L19" s="264"/>
      <c r="M19" s="51"/>
      <c r="N19" s="83"/>
      <c r="O19" s="186" t="str">
        <f>IF(N19="No",0,(IF(N19="Yes",10,(IF(N19="Implied Yes",5,(IF(N19="Unknown",0," ")))))))</f>
        <v xml:space="preserve"> </v>
      </c>
      <c r="P19" s="251"/>
      <c r="Q19" s="30"/>
      <c r="R19" s="84"/>
      <c r="S19" s="186" t="str">
        <f>IF(R19="No",0,(IF(R19="Yes",10,(IF(R19="Implied Yes",5,(IF(R19="Unknown",0," ")))))))</f>
        <v xml:space="preserve"> </v>
      </c>
      <c r="T19" s="264"/>
      <c r="U19" s="30"/>
      <c r="V19" s="83"/>
      <c r="W19" s="186" t="str">
        <f>IF(V19="No",0,(IF(V19="Yes",10,(IF(V19="Implied Yes",5,(IF(V19="Unknown",0," ")))))))</f>
        <v xml:space="preserve"> </v>
      </c>
      <c r="X19" s="251"/>
      <c r="Y19" s="51"/>
      <c r="Z19" s="15"/>
    </row>
    <row r="20" spans="2:26" ht="52.95" customHeight="1" x14ac:dyDescent="0.3">
      <c r="B20" s="44"/>
      <c r="C20" s="206" t="s">
        <v>19</v>
      </c>
      <c r="D20" s="81" t="s">
        <v>89</v>
      </c>
      <c r="E20" s="157"/>
      <c r="F20" s="83"/>
      <c r="G20" s="186" t="str">
        <f>IF(F20="No",0,(IF(F20="Yes",10,(IF(F20="Unknown",0," ")))))</f>
        <v xml:space="preserve"> </v>
      </c>
      <c r="H20" s="266"/>
      <c r="I20" s="97"/>
      <c r="J20" s="202"/>
      <c r="K20" s="186" t="str">
        <f>IF(J20="No",0,(IF(J20="Yes",10,(IF(J20="Unknown",0," ")))))</f>
        <v xml:space="preserve"> </v>
      </c>
      <c r="L20" s="272"/>
      <c r="M20" s="97"/>
      <c r="N20" s="203"/>
      <c r="O20" s="186" t="str">
        <f>IF(N20="No",0,(IF(N20="Yes",10,(IF(N20="Unknown",0," ")))))</f>
        <v xml:space="preserve"> </v>
      </c>
      <c r="P20" s="266"/>
      <c r="Q20" s="30"/>
      <c r="R20" s="202"/>
      <c r="S20" s="186" t="str">
        <f>IF(R20="No",0,(IF(R20="Yes",10,(IF(R20="Unknown",0," ")))))</f>
        <v xml:space="preserve"> </v>
      </c>
      <c r="T20" s="272"/>
      <c r="U20" s="30"/>
      <c r="V20" s="83"/>
      <c r="W20" s="186" t="str">
        <f>IF(V20="No",0,(IF(V20="Yes",10,(IF(V20="Unknown",0," ")))))</f>
        <v xml:space="preserve"> </v>
      </c>
      <c r="X20" s="266"/>
      <c r="Y20" s="97"/>
      <c r="Z20" s="15"/>
    </row>
    <row r="21" spans="2:26" ht="24" customHeight="1" x14ac:dyDescent="0.3">
      <c r="B21" s="62" t="s">
        <v>33</v>
      </c>
      <c r="C21" s="341" t="s">
        <v>90</v>
      </c>
      <c r="D21" s="342"/>
      <c r="E21" s="55"/>
      <c r="F21" s="207"/>
      <c r="G21" s="208"/>
      <c r="H21" s="268"/>
      <c r="I21" s="69"/>
      <c r="J21" s="209"/>
      <c r="K21" s="208"/>
      <c r="L21" s="268"/>
      <c r="M21" s="69"/>
      <c r="N21" s="209"/>
      <c r="O21" s="208"/>
      <c r="P21" s="268"/>
      <c r="Q21" s="30"/>
      <c r="R21" s="209"/>
      <c r="S21" s="208"/>
      <c r="T21" s="268"/>
      <c r="U21" s="30"/>
      <c r="V21" s="207"/>
      <c r="W21" s="208"/>
      <c r="X21" s="268"/>
      <c r="Y21" s="69"/>
      <c r="Z21" s="15"/>
    </row>
    <row r="22" spans="2:26" ht="70.95" customHeight="1" x14ac:dyDescent="0.3">
      <c r="B22" s="32"/>
      <c r="C22" s="210" t="s">
        <v>15</v>
      </c>
      <c r="D22" s="141" t="s">
        <v>91</v>
      </c>
      <c r="E22" s="32"/>
      <c r="F22" s="83"/>
      <c r="G22" s="187" t="str">
        <f>IF(F22="No",0,(IF(F22="Yes",10,(IF(F22="Unknown",0," ")))))</f>
        <v xml:space="preserve"> </v>
      </c>
      <c r="H22" s="251"/>
      <c r="I22" s="69"/>
      <c r="J22" s="202"/>
      <c r="K22" s="187" t="str">
        <f>IF(J22="No",0,(IF(J22="Yes",10,(IF(J22="Unknown",0," ")))))</f>
        <v xml:space="preserve"> </v>
      </c>
      <c r="L22" s="264"/>
      <c r="M22" s="69"/>
      <c r="N22" s="203"/>
      <c r="O22" s="187" t="str">
        <f>IF(N22="No",0,(IF(N22="Yes",10,(IF(N22="Unknown",0," ")))))</f>
        <v xml:space="preserve"> </v>
      </c>
      <c r="P22" s="251"/>
      <c r="Q22" s="30"/>
      <c r="R22" s="202"/>
      <c r="S22" s="187" t="str">
        <f>IF(R22="No",0,(IF(R22="Yes",10,(IF(R22="Unknown",0," ")))))</f>
        <v xml:space="preserve"> </v>
      </c>
      <c r="T22" s="264"/>
      <c r="U22" s="30"/>
      <c r="V22" s="83"/>
      <c r="W22" s="187" t="str">
        <f>IF(V22="No",0,(IF(V22="Yes",10,(IF(V22="Unknown",0," ")))))</f>
        <v xml:space="preserve"> </v>
      </c>
      <c r="X22" s="251"/>
      <c r="Y22" s="69"/>
      <c r="Z22" s="15"/>
    </row>
    <row r="23" spans="2:26" ht="40.950000000000003" customHeight="1" x14ac:dyDescent="0.3">
      <c r="B23" s="145"/>
      <c r="C23" s="211" t="s">
        <v>17</v>
      </c>
      <c r="D23" s="141" t="s">
        <v>92</v>
      </c>
      <c r="E23" s="145"/>
      <c r="F23" s="83"/>
      <c r="G23" s="122" t="str">
        <f>IF(F22="Yes","N/A",(IF(F23="Yes",5,(IF(F23="No",0,(IF(F23="Unknown",0," ")))))))</f>
        <v xml:space="preserve"> </v>
      </c>
      <c r="H23" s="256"/>
      <c r="I23" s="46"/>
      <c r="J23" s="202"/>
      <c r="K23" s="122" t="str">
        <f>IF(J22="Yes","N/A",(IF(J23="Yes",5,(IF(J23="No",0,(IF(J23="Unknown",0," ")))))))</f>
        <v xml:space="preserve"> </v>
      </c>
      <c r="L23" s="265"/>
      <c r="M23" s="46"/>
      <c r="N23" s="203"/>
      <c r="O23" s="122" t="str">
        <f>IF(N22="Yes","N/A",(IF(N23="Yes",5,(IF(N23="No",0,(IF(N23="Unknown",0," ")))))))</f>
        <v xml:space="preserve"> </v>
      </c>
      <c r="P23" s="256"/>
      <c r="Q23" s="30"/>
      <c r="R23" s="202"/>
      <c r="S23" s="122" t="str">
        <f>IF(R22="Yes","N/A",(IF(R23="Yes",5,(IF(R23="No",0,(IF(R23="Unknown",0," ")))))))</f>
        <v xml:space="preserve"> </v>
      </c>
      <c r="T23" s="265"/>
      <c r="U23" s="30"/>
      <c r="V23" s="83"/>
      <c r="W23" s="122" t="str">
        <f>IF(V22="Yes","N/A",(IF(V23="Yes",5,(IF(V23="No",0,(IF(V23="Unknown",0," ")))))))</f>
        <v xml:space="preserve"> </v>
      </c>
      <c r="X23" s="256"/>
      <c r="Y23" s="46"/>
      <c r="Z23" s="15"/>
    </row>
    <row r="24" spans="2:26" ht="21" customHeight="1" x14ac:dyDescent="0.3">
      <c r="B24" s="212" t="s">
        <v>38</v>
      </c>
      <c r="C24" s="345" t="s">
        <v>93</v>
      </c>
      <c r="D24" s="346"/>
      <c r="E24" s="32"/>
      <c r="F24" s="213"/>
      <c r="G24" s="73"/>
      <c r="H24" s="257"/>
      <c r="I24" s="69"/>
      <c r="J24" s="214"/>
      <c r="K24" s="73"/>
      <c r="L24" s="257"/>
      <c r="M24" s="69"/>
      <c r="N24" s="214"/>
      <c r="O24" s="73"/>
      <c r="P24" s="257"/>
      <c r="Q24" s="30"/>
      <c r="R24" s="214"/>
      <c r="S24" s="73"/>
      <c r="T24" s="257"/>
      <c r="U24" s="30"/>
      <c r="V24" s="213"/>
      <c r="W24" s="73"/>
      <c r="X24" s="257"/>
      <c r="Y24" s="69"/>
      <c r="Z24" s="15"/>
    </row>
    <row r="25" spans="2:26" ht="54" customHeight="1" x14ac:dyDescent="0.3">
      <c r="B25" s="212"/>
      <c r="C25" s="42" t="s">
        <v>15</v>
      </c>
      <c r="D25" s="215" t="s">
        <v>94</v>
      </c>
      <c r="E25" s="32"/>
      <c r="F25" s="45"/>
      <c r="G25" s="121" t="str">
        <f>IF(F25="always",10,(IF(F25="sometimes",5,(IF(F25="rarely",0,IF(F25="Unknown",0," "))))))</f>
        <v xml:space="preserve"> </v>
      </c>
      <c r="H25" s="251"/>
      <c r="I25" s="46"/>
      <c r="J25" s="170"/>
      <c r="K25" s="121" t="str">
        <f>IF(J25="always",10,(IF(J25="sometimes",5,(IF(J25="rarely",0,IF(J25="Unknown",0," "))))))</f>
        <v xml:space="preserve"> </v>
      </c>
      <c r="L25" s="264"/>
      <c r="M25" s="46"/>
      <c r="N25" s="198"/>
      <c r="O25" s="121" t="str">
        <f>IF(N25="always",10,(IF(N25="sometimes",5,(IF(N25="rarely",0,IF(N25="Unknown",0," "))))))</f>
        <v xml:space="preserve"> </v>
      </c>
      <c r="P25" s="251"/>
      <c r="Q25" s="30"/>
      <c r="R25" s="170"/>
      <c r="S25" s="121" t="str">
        <f>IF(R25="always",10,(IF(R25="sometimes",5,(IF(R25="rarely",0,IF(R25="Unknown",0," "))))))</f>
        <v xml:space="preserve"> </v>
      </c>
      <c r="T25" s="264"/>
      <c r="U25" s="30"/>
      <c r="V25" s="45"/>
      <c r="W25" s="121" t="str">
        <f>IF(V25="always",10,(IF(V25="sometimes",5,(IF(V25="rarely",0,IF(V25="Unknown",0," "))))))</f>
        <v xml:space="preserve"> </v>
      </c>
      <c r="X25" s="251"/>
      <c r="Y25" s="46"/>
      <c r="Z25" s="15"/>
    </row>
    <row r="26" spans="2:26" ht="73.2" customHeight="1" x14ac:dyDescent="0.3">
      <c r="B26" s="212"/>
      <c r="C26" s="216" t="s">
        <v>17</v>
      </c>
      <c r="D26" s="81" t="s">
        <v>95</v>
      </c>
      <c r="E26" s="157"/>
      <c r="F26" s="45"/>
      <c r="G26" s="121" t="str">
        <f>IF(F26="&gt; 5 years",10,(IF(F26="3-5 years",5,(IF(F26="&lt; 1 year",0,IF(F26="Unknown",0," "))))))</f>
        <v xml:space="preserve"> </v>
      </c>
      <c r="H26" s="251"/>
      <c r="I26" s="46"/>
      <c r="J26" s="170"/>
      <c r="K26" s="121" t="str">
        <f>IF(J26="&gt; 5 years",10,(IF(J26="3-5 years",5,(IF(J26="&lt; 1 year",0,IF(J26="Unknown",0," "))))))</f>
        <v xml:space="preserve"> </v>
      </c>
      <c r="L26" s="264"/>
      <c r="M26" s="46"/>
      <c r="N26" s="198"/>
      <c r="O26" s="121" t="str">
        <f>IF(N26="&gt; 5 years",10,(IF(N26="3-5 years",5,(IF(N26="&lt; 1 year",0,IF(N26="Unknown",0," "))))))</f>
        <v xml:space="preserve"> </v>
      </c>
      <c r="P26" s="251"/>
      <c r="Q26" s="30"/>
      <c r="R26" s="170"/>
      <c r="S26" s="121" t="str">
        <f>IF(R26="&gt; 5 years",10,(IF(R26="3-5 years",5,(IF(R26="&lt; 1 year",0,IF(R26="Unknown",0," "))))))</f>
        <v xml:space="preserve"> </v>
      </c>
      <c r="T26" s="264"/>
      <c r="U26" s="30"/>
      <c r="V26" s="45"/>
      <c r="W26" s="121" t="str">
        <f>IF(V26="&gt; 5 years",10,(IF(V26="3-5 years",5,(IF(V26="&lt; 1 year",0,IF(V26="Unknown",0," "))))))</f>
        <v xml:space="preserve"> </v>
      </c>
      <c r="X26" s="251"/>
      <c r="Y26" s="46"/>
      <c r="Z26" s="15"/>
    </row>
    <row r="27" spans="2:26" ht="37.200000000000003" customHeight="1" thickBot="1" x14ac:dyDescent="0.35">
      <c r="B27" s="44"/>
      <c r="C27" s="206" t="s">
        <v>19</v>
      </c>
      <c r="D27" s="50" t="s">
        <v>96</v>
      </c>
      <c r="E27" s="157"/>
      <c r="F27" s="109"/>
      <c r="G27" s="127" t="str">
        <f>IF(F27="Yes",10,(IF(F27="No",0,(IF(F27="Unknown",0," ")))))</f>
        <v xml:space="preserve"> </v>
      </c>
      <c r="H27" s="270"/>
      <c r="I27" s="217"/>
      <c r="J27" s="218"/>
      <c r="K27" s="127" t="str">
        <f>IF(J27="Yes",10,(IF(J27="No",0,(IF(J27="Unknown",0," ")))))</f>
        <v xml:space="preserve"> </v>
      </c>
      <c r="L27" s="273"/>
      <c r="M27" s="217"/>
      <c r="N27" s="219"/>
      <c r="O27" s="127" t="str">
        <f>IF(N27="Yes",10,(IF(N27="No",0,(IF(N27="Unknown",0," ")))))</f>
        <v xml:space="preserve"> </v>
      </c>
      <c r="P27" s="270"/>
      <c r="Q27" s="114"/>
      <c r="R27" s="218"/>
      <c r="S27" s="127" t="str">
        <f>IF(R27="Yes",10,(IF(R27="No",0,(IF(R27="Unknown",0," ")))))</f>
        <v xml:space="preserve"> </v>
      </c>
      <c r="T27" s="273"/>
      <c r="U27" s="114"/>
      <c r="V27" s="109"/>
      <c r="W27" s="127" t="str">
        <f>IF(V27="Yes",10,(IF(V27="No",0,(IF(V27="Unknown",0," ")))))</f>
        <v xml:space="preserve"> </v>
      </c>
      <c r="X27" s="270"/>
      <c r="Y27" s="217"/>
      <c r="Z27" s="15"/>
    </row>
    <row r="28" spans="2:26" ht="7.2" customHeight="1" thickBot="1" x14ac:dyDescent="0.35">
      <c r="B28" s="220"/>
      <c r="F28" s="32"/>
      <c r="G28" s="32"/>
      <c r="H28" s="49"/>
      <c r="I28" s="32"/>
      <c r="J28" s="32"/>
      <c r="K28" s="32"/>
      <c r="L28" s="32"/>
      <c r="M28" s="32"/>
      <c r="N28" s="32"/>
      <c r="O28" s="32"/>
      <c r="P28" s="32"/>
      <c r="Q28" s="15"/>
      <c r="R28" s="32"/>
      <c r="S28" s="32"/>
      <c r="T28" s="32"/>
      <c r="U28" s="15"/>
      <c r="V28" s="32"/>
      <c r="W28" s="32"/>
      <c r="X28" s="49"/>
      <c r="Y28" s="32"/>
      <c r="Z28" s="15"/>
    </row>
    <row r="29" spans="2:26" ht="16.2" thickBot="1" x14ac:dyDescent="0.35">
      <c r="F29" s="115" t="s">
        <v>46</v>
      </c>
      <c r="G29" s="128">
        <f>SUM(G10:G27)</f>
        <v>0</v>
      </c>
      <c r="H29" s="169"/>
      <c r="I29" s="61"/>
      <c r="J29" s="117" t="s">
        <v>46</v>
      </c>
      <c r="K29" s="129">
        <f>SUM(K10:K27)</f>
        <v>0</v>
      </c>
      <c r="L29" s="116"/>
      <c r="M29" s="116"/>
      <c r="N29" s="115" t="s">
        <v>46</v>
      </c>
      <c r="O29" s="128">
        <f>SUM(O10:O27)</f>
        <v>0</v>
      </c>
      <c r="P29" s="116"/>
      <c r="R29" s="117" t="s">
        <v>46</v>
      </c>
      <c r="S29" s="129">
        <f>SUM(S10:S27)</f>
        <v>0</v>
      </c>
      <c r="T29" s="116"/>
      <c r="U29" s="15"/>
      <c r="V29" s="115" t="s">
        <v>46</v>
      </c>
      <c r="W29" s="128">
        <f>SUM(W10:W27)</f>
        <v>0</v>
      </c>
      <c r="X29" s="49"/>
      <c r="Y29" s="61"/>
      <c r="Z29" s="15"/>
    </row>
    <row r="30" spans="2:26" ht="9" customHeight="1" x14ac:dyDescent="0.3">
      <c r="F30" s="32"/>
      <c r="G30" s="32"/>
      <c r="H30" s="32"/>
      <c r="I30" s="32"/>
      <c r="J30" s="32"/>
      <c r="K30" s="32"/>
      <c r="L30" s="32"/>
      <c r="M30" s="32"/>
      <c r="N30" s="32"/>
      <c r="O30" s="32"/>
      <c r="P30" s="32"/>
      <c r="Q30" s="15"/>
      <c r="R30" s="32"/>
      <c r="S30" s="32"/>
      <c r="T30" s="32"/>
      <c r="U30" s="15"/>
      <c r="V30" s="32"/>
      <c r="W30" s="32"/>
      <c r="X30" s="32"/>
      <c r="Y30" s="32"/>
      <c r="Z30" s="15"/>
    </row>
    <row r="31" spans="2:26" x14ac:dyDescent="0.3">
      <c r="F31" s="303" t="s">
        <v>47</v>
      </c>
      <c r="G31" s="303"/>
      <c r="H31" s="274"/>
      <c r="I31" s="32"/>
      <c r="J31" s="303" t="s">
        <v>47</v>
      </c>
      <c r="K31" s="303"/>
      <c r="L31" s="274"/>
      <c r="M31" s="32"/>
      <c r="N31" s="303" t="s">
        <v>47</v>
      </c>
      <c r="O31" s="303"/>
      <c r="P31" s="274"/>
      <c r="Q31" s="15"/>
      <c r="R31" s="303" t="s">
        <v>47</v>
      </c>
      <c r="S31" s="303"/>
      <c r="T31" s="274"/>
      <c r="U31" s="15"/>
      <c r="V31" s="303" t="s">
        <v>47</v>
      </c>
      <c r="W31" s="303"/>
      <c r="X31" s="274"/>
      <c r="Y31" s="32"/>
      <c r="Z31" s="15"/>
    </row>
    <row r="32" spans="2:26" x14ac:dyDescent="0.3">
      <c r="F32" s="32"/>
      <c r="G32" s="32"/>
      <c r="H32" s="32"/>
      <c r="I32" s="32"/>
      <c r="J32" s="32"/>
      <c r="K32" s="32"/>
      <c r="L32" s="32"/>
      <c r="M32" s="32"/>
      <c r="N32" s="32"/>
      <c r="O32" s="32"/>
      <c r="P32" s="32"/>
      <c r="Q32" s="15"/>
      <c r="R32" s="15"/>
      <c r="S32" s="15"/>
      <c r="T32" s="15"/>
      <c r="U32" s="15"/>
      <c r="V32" s="15"/>
      <c r="W32" s="15"/>
      <c r="X32" s="15"/>
      <c r="Y32" s="15"/>
      <c r="Z32" s="15"/>
    </row>
    <row r="33" spans="6:16" ht="15.45" hidden="1" customHeight="1" x14ac:dyDescent="0.3">
      <c r="F33" s="221"/>
      <c r="G33" s="221"/>
      <c r="H33" s="221"/>
      <c r="I33" s="221"/>
      <c r="J33" s="221"/>
      <c r="K33" s="221"/>
      <c r="L33" s="221"/>
      <c r="M33" s="221"/>
      <c r="N33" s="221"/>
      <c r="O33" s="221"/>
      <c r="P33" s="221"/>
    </row>
    <row r="34" spans="6:16" ht="15.45" hidden="1" customHeight="1" x14ac:dyDescent="0.3">
      <c r="F34" s="221"/>
      <c r="G34" s="221"/>
      <c r="H34" s="221"/>
      <c r="I34" s="221"/>
      <c r="J34" s="221"/>
      <c r="K34" s="221"/>
      <c r="L34" s="221"/>
      <c r="M34" s="221"/>
      <c r="N34" s="221"/>
      <c r="O34" s="221"/>
      <c r="P34" s="221"/>
    </row>
    <row r="35" spans="6:16" ht="15.45" hidden="1" customHeight="1" x14ac:dyDescent="0.3">
      <c r="F35" s="221"/>
      <c r="G35" s="221"/>
      <c r="H35" s="221"/>
      <c r="I35" s="221"/>
      <c r="J35" s="221"/>
      <c r="K35" s="221"/>
      <c r="L35" s="221"/>
      <c r="M35" s="221"/>
      <c r="N35" s="221"/>
      <c r="O35" s="221"/>
      <c r="P35" s="221"/>
    </row>
  </sheetData>
  <sheetProtection algorithmName="SHA-512" hashValue="6qvH0tv3kDG0huOZ56lSeW25H2xxi2Mr4hk7wHd2irrZctsPgBdje4juV2RBhCQWg1StAcnZb4K9V0vqfKFbLw==" saltValue="PCcyf7FaN4VHNoFPrswpeg==" spinCount="100000" sheet="1" objects="1" scenarios="1" formatColumns="0" formatRows="0"/>
  <mergeCells count="19">
    <mergeCell ref="B2:D2"/>
    <mergeCell ref="C9:D9"/>
    <mergeCell ref="C12:D12"/>
    <mergeCell ref="B4:C4"/>
    <mergeCell ref="C5:D5"/>
    <mergeCell ref="B7:C8"/>
    <mergeCell ref="C21:D21"/>
    <mergeCell ref="J31:K31"/>
    <mergeCell ref="N31:O31"/>
    <mergeCell ref="C17:D17"/>
    <mergeCell ref="C24:D24"/>
    <mergeCell ref="V7:W8"/>
    <mergeCell ref="R7:S8"/>
    <mergeCell ref="V31:W31"/>
    <mergeCell ref="R31:S31"/>
    <mergeCell ref="F31:G31"/>
    <mergeCell ref="F7:G8"/>
    <mergeCell ref="J7:K8"/>
    <mergeCell ref="N7:O8"/>
  </mergeCells>
  <dataValidations count="7">
    <dataValidation type="list" allowBlank="1" showInputMessage="1" showErrorMessage="1" sqref="F10:F11 J10:J11 N10:N11 V10:V11 R10:R11" xr:uid="{00000000-0002-0000-0200-000000000000}">
      <formula1>"&lt; 2 years, 2-5 years, &gt; 5 years, Unknown"</formula1>
    </dataValidation>
    <dataValidation type="list" allowBlank="1" showInputMessage="1" showErrorMessage="1" sqref="F16 J16 R16 V16 N16" xr:uid="{00000000-0002-0000-0200-000001000000}">
      <formula1>"&lt; 15 days, 15-30 days, &gt; 30 days, Unknown"</formula1>
    </dataValidation>
    <dataValidation type="list" allowBlank="1" showInputMessage="1" showErrorMessage="1" sqref="F25 J25 N25 V25 R25" xr:uid="{00000000-0002-0000-0200-000002000000}">
      <formula1>"Always, Sometimes, Rarely, Unknown"</formula1>
    </dataValidation>
    <dataValidation type="list" allowBlank="1" showInputMessage="1" showErrorMessage="1" sqref="F27 F13:F14 F20 F22:F23 R22:R23 J27 J13:J14 J22:J23 N27 N13:N14 N22:N23 J20 V27 V13:V14 V20 V22:V23 N20 R27 R13:R14 F18 J18 N18 V18 R18 R20" xr:uid="{00000000-0002-0000-0200-000003000000}">
      <formula1>"Yes, No, Unknown"</formula1>
    </dataValidation>
    <dataValidation type="list" allowBlank="1" showInputMessage="1" showErrorMessage="1" sqref="F26 J26 N26 V26 R26" xr:uid="{00000000-0002-0000-0200-000004000000}">
      <formula1>"&gt; 5 years, 3-5 years, &lt; 1 year, Unknown"</formula1>
    </dataValidation>
    <dataValidation type="list" allowBlank="1" showInputMessage="1" showErrorMessage="1" sqref="F15 J15 N15 V15 R15" xr:uid="{00000000-0002-0000-0200-000005000000}">
      <formula1>"&lt; 30 days, 30-90 days, &gt; 90 days, Unknown"</formula1>
    </dataValidation>
    <dataValidation type="list" allowBlank="1" showInputMessage="1" showErrorMessage="1" sqref="F19 J19 N19 V19 R19" xr:uid="{00000000-0002-0000-0200-000006000000}">
      <formula1>"Yes, No, Implied Yes, Unknown"</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J14"/>
  <sheetViews>
    <sheetView showGridLines="0" zoomScale="132" zoomScaleNormal="132" workbookViewId="0">
      <selection activeCell="B3" sqref="B3:J3"/>
    </sheetView>
  </sheetViews>
  <sheetFormatPr defaultColWidth="10.69921875" defaultRowHeight="15.6" x14ac:dyDescent="0.3"/>
  <cols>
    <col min="1" max="1" width="8.69921875" style="17" customWidth="1"/>
    <col min="2" max="2" width="22.69921875" style="17" customWidth="1"/>
    <col min="3" max="3" width="8.19921875" style="17" customWidth="1"/>
    <col min="4" max="5" width="7" style="17" customWidth="1"/>
    <col min="6" max="6" width="8.69921875" style="17" customWidth="1"/>
    <col min="7" max="7" width="7.19921875" style="17" customWidth="1"/>
    <col min="8" max="8" width="6.69921875" style="17" customWidth="1"/>
    <col min="9" max="9" width="13.5" style="17" customWidth="1"/>
    <col min="10" max="10" width="8.19921875" style="17" customWidth="1"/>
    <col min="11" max="16384" width="10.69921875" style="17"/>
  </cols>
  <sheetData>
    <row r="3" spans="2:10" ht="16.2" customHeight="1" x14ac:dyDescent="0.3">
      <c r="B3" s="351" t="s">
        <v>99</v>
      </c>
      <c r="C3" s="351"/>
      <c r="D3" s="351"/>
      <c r="E3" s="351"/>
      <c r="F3" s="351"/>
      <c r="G3" s="351"/>
      <c r="H3" s="351"/>
      <c r="I3" s="351"/>
      <c r="J3" s="351"/>
    </row>
    <row r="4" spans="2:10" x14ac:dyDescent="0.3">
      <c r="E4" s="223" t="s">
        <v>100</v>
      </c>
      <c r="H4" s="223"/>
    </row>
    <row r="6" spans="2:10" ht="16.95" customHeight="1" x14ac:dyDescent="0.3">
      <c r="C6" s="353" t="s">
        <v>101</v>
      </c>
      <c r="D6" s="353"/>
      <c r="E6" s="353" t="s">
        <v>102</v>
      </c>
      <c r="F6" s="353"/>
      <c r="G6" s="362" t="s">
        <v>103</v>
      </c>
      <c r="H6" s="362"/>
    </row>
    <row r="7" spans="2:10" ht="24" customHeight="1" x14ac:dyDescent="0.3">
      <c r="C7" s="352" t="s">
        <v>104</v>
      </c>
      <c r="D7" s="352"/>
      <c r="E7" s="352" t="s">
        <v>105</v>
      </c>
      <c r="F7" s="352"/>
      <c r="G7" s="352" t="s">
        <v>106</v>
      </c>
      <c r="H7" s="352"/>
      <c r="I7" s="360" t="s">
        <v>107</v>
      </c>
      <c r="J7" s="224" t="s">
        <v>108</v>
      </c>
    </row>
    <row r="8" spans="2:10" ht="15" customHeight="1" thickBot="1" x14ac:dyDescent="0.35">
      <c r="C8" s="366" t="s">
        <v>109</v>
      </c>
      <c r="D8" s="366"/>
      <c r="E8" s="366" t="s">
        <v>109</v>
      </c>
      <c r="F8" s="366"/>
      <c r="G8" s="366" t="s">
        <v>109</v>
      </c>
      <c r="H8" s="366"/>
      <c r="I8" s="361"/>
      <c r="J8" s="225"/>
    </row>
    <row r="9" spans="2:10" x14ac:dyDescent="0.3">
      <c r="B9" s="230" t="str">
        <f>'Transparency - enter inputs'!F7</f>
        <v>Enter Jurisdiction Name #1</v>
      </c>
      <c r="C9" s="354">
        <f>'Transparency - enter inputs'!G32</f>
        <v>0</v>
      </c>
      <c r="D9" s="355"/>
      <c r="E9" s="354">
        <f>'Accountability - enter inputs'!G36</f>
        <v>0</v>
      </c>
      <c r="F9" s="358"/>
      <c r="G9" s="354">
        <f>'Consistency - enter inputs'!G29</f>
        <v>0</v>
      </c>
      <c r="H9" s="355"/>
      <c r="I9" s="231">
        <f>(C9*$D$14)+(G9*$H$14)+(E9*$F$14)</f>
        <v>0</v>
      </c>
      <c r="J9" s="232" t="str">
        <f>IF(I9=0," ",_xlfn.RANK.EQ(I9,$I$9:$I$13,0))</f>
        <v xml:space="preserve"> </v>
      </c>
    </row>
    <row r="10" spans="2:10" x14ac:dyDescent="0.3">
      <c r="B10" s="233" t="str">
        <f>'Transparency - enter inputs'!J7</f>
        <v>Enter Jurisdiction Name #2</v>
      </c>
      <c r="C10" s="356">
        <f>'Transparency - enter inputs'!K32</f>
        <v>0</v>
      </c>
      <c r="D10" s="357"/>
      <c r="E10" s="356">
        <f>'Accountability - enter inputs'!K36</f>
        <v>0</v>
      </c>
      <c r="F10" s="359"/>
      <c r="G10" s="356">
        <f>'Consistency - enter inputs'!K29</f>
        <v>0</v>
      </c>
      <c r="H10" s="357"/>
      <c r="I10" s="234">
        <f>(C10*$D$14)+(G10*$H$14)+(E10*$F$14)</f>
        <v>0</v>
      </c>
      <c r="J10" s="235" t="str">
        <f>IF(I10=0," ",_xlfn.RANK.EQ(I10,$I$9:$I$13,0))</f>
        <v xml:space="preserve"> </v>
      </c>
    </row>
    <row r="11" spans="2:10" x14ac:dyDescent="0.3">
      <c r="B11" s="236" t="str">
        <f>'Transparency - enter inputs'!N7</f>
        <v>Enter Jurisdiction Name #3</v>
      </c>
      <c r="C11" s="363">
        <f>'Transparency - enter inputs'!O32</f>
        <v>0</v>
      </c>
      <c r="D11" s="364"/>
      <c r="E11" s="363">
        <f>'Accountability - enter inputs'!O36</f>
        <v>0</v>
      </c>
      <c r="F11" s="365"/>
      <c r="G11" s="363">
        <f>'Consistency - enter inputs'!O29</f>
        <v>0</v>
      </c>
      <c r="H11" s="364"/>
      <c r="I11" s="237">
        <f>(C11*$D$14)+(G11*$H$14)+(E11*$F$14)</f>
        <v>0</v>
      </c>
      <c r="J11" s="238" t="str">
        <f>IF(I11=0," ",_xlfn.RANK.EQ(I11,$I$9:$I$13,0))</f>
        <v xml:space="preserve"> </v>
      </c>
    </row>
    <row r="12" spans="2:10" x14ac:dyDescent="0.3">
      <c r="B12" s="233" t="str">
        <f>'Transparency - enter inputs'!R7</f>
        <v>Enter Jurisdiction Name #4</v>
      </c>
      <c r="C12" s="356">
        <f>'Transparency - enter inputs'!S32</f>
        <v>0</v>
      </c>
      <c r="D12" s="357"/>
      <c r="E12" s="356">
        <f>'Accountability - enter inputs'!S36</f>
        <v>0</v>
      </c>
      <c r="F12" s="359"/>
      <c r="G12" s="356">
        <f>'Consistency - enter inputs'!S29</f>
        <v>0</v>
      </c>
      <c r="H12" s="367"/>
      <c r="I12" s="234">
        <f>(C12*$D$14)+(G12*$H$14)+(E12*$F$14)</f>
        <v>0</v>
      </c>
      <c r="J12" s="235" t="str">
        <f>IF(I12=0," ",_xlfn.RANK.EQ(I12,$I$9:$I$13,0))</f>
        <v xml:space="preserve"> </v>
      </c>
    </row>
    <row r="13" spans="2:10" ht="16.2" thickBot="1" x14ac:dyDescent="0.35">
      <c r="B13" s="239" t="str">
        <f>'Transparency - enter inputs'!V7</f>
        <v>Enter Jurisdiction Name #5</v>
      </c>
      <c r="C13" s="368">
        <f>'Transparency - enter inputs'!W32</f>
        <v>0</v>
      </c>
      <c r="D13" s="369"/>
      <c r="E13" s="368">
        <f>'Accountability - enter inputs'!W36</f>
        <v>0</v>
      </c>
      <c r="F13" s="370"/>
      <c r="G13" s="368">
        <f>'Consistency - enter inputs'!W29</f>
        <v>0</v>
      </c>
      <c r="H13" s="369"/>
      <c r="I13" s="240">
        <f>(C13*$D$14)+(G13*$H$14)+(E13*$F$14)</f>
        <v>0</v>
      </c>
      <c r="J13" s="241" t="str">
        <f>IF(I13=0," ",_xlfn.RANK.EQ(I13,$I$9:$I$13,0))</f>
        <v xml:space="preserve"> </v>
      </c>
    </row>
    <row r="14" spans="2:10" x14ac:dyDescent="0.3">
      <c r="B14" s="226" t="s">
        <v>110</v>
      </c>
      <c r="C14" s="227" t="s">
        <v>111</v>
      </c>
      <c r="D14" s="228">
        <v>0.25</v>
      </c>
      <c r="E14" s="227" t="s">
        <v>111</v>
      </c>
      <c r="F14" s="228">
        <v>0.35</v>
      </c>
      <c r="G14" s="227" t="s">
        <v>111</v>
      </c>
      <c r="H14" s="228">
        <v>0.4</v>
      </c>
      <c r="I14" s="229" t="s">
        <v>112</v>
      </c>
    </row>
  </sheetData>
  <sheetProtection algorithmName="SHA-512" hashValue="vDw/wB2uctgZQZfWnqnPDw6k+YariVYEBeeZNI7LhLfflGz0Z/zmkj978R2usetQ0Z2G2tQRaHye2GWWdFcghg==" saltValue="81u6nRbzczfWS1QifFkekA==" spinCount="100000" sheet="1" objects="1" scenarios="1"/>
  <mergeCells count="26">
    <mergeCell ref="C12:D12"/>
    <mergeCell ref="G12:H12"/>
    <mergeCell ref="E12:F12"/>
    <mergeCell ref="C13:D13"/>
    <mergeCell ref="G13:H13"/>
    <mergeCell ref="E13:F13"/>
    <mergeCell ref="G11:H11"/>
    <mergeCell ref="E11:F11"/>
    <mergeCell ref="C8:D8"/>
    <mergeCell ref="G8:H8"/>
    <mergeCell ref="E8:F8"/>
    <mergeCell ref="C11:D11"/>
    <mergeCell ref="B3:J3"/>
    <mergeCell ref="C7:D7"/>
    <mergeCell ref="C6:D6"/>
    <mergeCell ref="C9:D9"/>
    <mergeCell ref="C10:D10"/>
    <mergeCell ref="E7:F7"/>
    <mergeCell ref="E6:F6"/>
    <mergeCell ref="E9:F9"/>
    <mergeCell ref="E10:F10"/>
    <mergeCell ref="I7:I8"/>
    <mergeCell ref="G7:H7"/>
    <mergeCell ref="G6:H6"/>
    <mergeCell ref="G9:H9"/>
    <mergeCell ref="G10:H10"/>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E16"/>
  <sheetViews>
    <sheetView showGridLines="0" zoomScaleNormal="100" workbookViewId="0">
      <selection activeCell="D8" sqref="D8"/>
    </sheetView>
  </sheetViews>
  <sheetFormatPr defaultColWidth="11.19921875" defaultRowHeight="15.6" x14ac:dyDescent="0.3"/>
  <cols>
    <col min="1" max="1" width="11.19921875" style="1"/>
    <col min="2" max="2" width="3.19921875" style="1" customWidth="1"/>
    <col min="3" max="3" width="32.59765625" style="1" customWidth="1"/>
    <col min="4" max="4" width="48.69921875" style="1" customWidth="1"/>
    <col min="5" max="5" width="3.19921875" style="1" customWidth="1"/>
    <col min="6" max="16384" width="11.19921875" style="1"/>
  </cols>
  <sheetData>
    <row r="4" spans="2:5" x14ac:dyDescent="0.3">
      <c r="B4" s="1" t="s">
        <v>97</v>
      </c>
    </row>
    <row r="6" spans="2:5" x14ac:dyDescent="0.3">
      <c r="B6" s="6"/>
      <c r="C6" s="3"/>
      <c r="D6" s="3"/>
      <c r="E6" s="7"/>
    </row>
    <row r="7" spans="2:5" x14ac:dyDescent="0.3">
      <c r="B7" s="8"/>
      <c r="C7" s="4"/>
      <c r="D7" s="4"/>
      <c r="E7" s="9"/>
    </row>
    <row r="8" spans="2:5" ht="66" customHeight="1" x14ac:dyDescent="0.3">
      <c r="B8" s="8"/>
      <c r="C8" s="12" t="s">
        <v>113</v>
      </c>
      <c r="D8" s="5"/>
      <c r="E8" s="9"/>
    </row>
    <row r="9" spans="2:5" x14ac:dyDescent="0.3">
      <c r="B9" s="8"/>
      <c r="C9" s="10"/>
      <c r="D9" s="4"/>
      <c r="E9" s="9"/>
    </row>
    <row r="10" spans="2:5" ht="91.2" customHeight="1" x14ac:dyDescent="0.3">
      <c r="B10" s="8"/>
      <c r="C10" s="12" t="s">
        <v>114</v>
      </c>
      <c r="D10" s="5"/>
      <c r="E10" s="9"/>
    </row>
    <row r="11" spans="2:5" x14ac:dyDescent="0.3">
      <c r="B11" s="8"/>
      <c r="C11" s="11"/>
      <c r="D11" s="4"/>
      <c r="E11" s="9"/>
    </row>
    <row r="12" spans="2:5" ht="105" customHeight="1" x14ac:dyDescent="0.3">
      <c r="B12" s="8"/>
      <c r="C12" s="12" t="s">
        <v>98</v>
      </c>
      <c r="D12" s="5"/>
      <c r="E12" s="9"/>
    </row>
    <row r="13" spans="2:5" x14ac:dyDescent="0.3">
      <c r="B13" s="8"/>
      <c r="C13" s="4"/>
      <c r="D13" s="4"/>
      <c r="E13" s="9"/>
    </row>
    <row r="14" spans="2:5" x14ac:dyDescent="0.3">
      <c r="B14" s="13"/>
      <c r="C14" s="2"/>
      <c r="D14" s="2"/>
      <c r="E14" s="14"/>
    </row>
    <row r="16" spans="2:5" x14ac:dyDescent="0.3">
      <c r="C16" s="302"/>
      <c r="D16" s="302"/>
    </row>
  </sheetData>
  <mergeCells count="1">
    <mergeCell ref="C16:D16"/>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FCE0C5377ACC478E07AEDE40891B3C" ma:contentTypeVersion="12" ma:contentTypeDescription="Create a new document." ma:contentTypeScope="" ma:versionID="bdf452a5a3b26baddadcc31d50cc26b1">
  <xsd:schema xmlns:xsd="http://www.w3.org/2001/XMLSchema" xmlns:xs="http://www.w3.org/2001/XMLSchema" xmlns:p="http://schemas.microsoft.com/office/2006/metadata/properties" xmlns:ns2="9f606ee3-326a-4581-ac8f-03c9ef80f7a9" xmlns:ns3="f26e657a-5bb8-47ec-8628-c64413c056b7" targetNamespace="http://schemas.microsoft.com/office/2006/metadata/properties" ma:root="true" ma:fieldsID="937b821cc9ce4fb4aee3440b40dd4b0a" ns2:_="" ns3:_="">
    <xsd:import namespace="9f606ee3-326a-4581-ac8f-03c9ef80f7a9"/>
    <xsd:import namespace="f26e657a-5bb8-47ec-8628-c64413c056b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6ee3-326a-4581-ac8f-03c9ef80f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6e657a-5bb8-47ec-8628-c64413c056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26e657a-5bb8-47ec-8628-c64413c056b7">
      <UserInfo>
        <DisplayName>Jennifer LeFurgy</DisplayName>
        <AccountId>6</AccountId>
        <AccountType/>
      </UserInfo>
      <UserInfo>
        <DisplayName>Shawn Moura</DisplayName>
        <AccountId>35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771D8-F6DD-4DDC-B5F5-0AD6B6A5CC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06ee3-326a-4581-ac8f-03c9ef80f7a9"/>
    <ds:schemaRef ds:uri="f26e657a-5bb8-47ec-8628-c64413c05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25688A-1775-4852-BD0D-8F141DA2D2D8}">
  <ds:schemaRefs>
    <ds:schemaRef ds:uri="http://schemas.microsoft.com/office/2006/metadata/properties"/>
    <ds:schemaRef ds:uri="http://schemas.microsoft.com/office/infopath/2007/PartnerControls"/>
    <ds:schemaRef ds:uri="f26e657a-5bb8-47ec-8628-c64413c056b7"/>
  </ds:schemaRefs>
</ds:datastoreItem>
</file>

<file path=customXml/itemProps3.xml><?xml version="1.0" encoding="utf-8"?>
<ds:datastoreItem xmlns:ds="http://schemas.openxmlformats.org/officeDocument/2006/customXml" ds:itemID="{7B8B242E-4F2F-42C7-BEB9-F2C47759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User Profile</vt:lpstr>
      <vt:lpstr>Transparency - enter inputs</vt:lpstr>
      <vt:lpstr>Accountability - enter inputs</vt:lpstr>
      <vt:lpstr>Consistency - enter inputs</vt:lpstr>
      <vt:lpstr>Overall scores &amp; ranks</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Shawn Moura</cp:lastModifiedBy>
  <cp:revision/>
  <dcterms:created xsi:type="dcterms:W3CDTF">2020-06-02T16:36:57Z</dcterms:created>
  <dcterms:modified xsi:type="dcterms:W3CDTF">2021-02-18T16:22:43Z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0x01010009FCE0C5377ACC478E07AEDE40891B3C</vt:lpwstr>
  </property>
</Properties>
</file>